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solveigad_samband_is/Documents/Desktop/Hafnasamband/2024/data/excel/"/>
    </mc:Choice>
  </mc:AlternateContent>
  <xr:revisionPtr revIDLastSave="12" documentId="8_{82F24B72-B908-4DE6-8D44-A788DE1A0299}" xr6:coauthVersionLast="47" xr6:coauthVersionMax="47" xr10:uidLastSave="{10FFB99E-CB5B-42E4-B537-7055985310BB}"/>
  <bookViews>
    <workbookView xWindow="-110" yWindow="-110" windowWidth="19420" windowHeight="11500" xr2:uid="{813DE785-C164-4E07-9FFD-F5B0CCB6C808}"/>
  </bookViews>
  <sheets>
    <sheet name="Svö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DF38" i="1"/>
  <c r="DE38" i="1"/>
  <c r="CY38" i="1"/>
  <c r="CX38" i="1"/>
  <c r="CW38" i="1"/>
  <c r="CT38" i="1"/>
  <c r="CL38" i="1"/>
  <c r="CK38" i="1"/>
  <c r="CI38" i="1"/>
  <c r="CH38" i="1"/>
  <c r="CG38" i="1"/>
  <c r="CF38" i="1"/>
  <c r="CE38" i="1"/>
  <c r="BZ38" i="1"/>
  <c r="BY38" i="1"/>
  <c r="BO38" i="1"/>
  <c r="BN38" i="1"/>
  <c r="BB38" i="1"/>
  <c r="BA38" i="1"/>
  <c r="AZ38" i="1"/>
  <c r="AY38" i="1"/>
  <c r="AX38" i="1"/>
  <c r="AP38" i="1"/>
  <c r="AO38" i="1"/>
  <c r="AJ38" i="1"/>
  <c r="AI38" i="1"/>
  <c r="AH38" i="1"/>
  <c r="AA38" i="1"/>
  <c r="Z38" i="1"/>
  <c r="Y38" i="1"/>
  <c r="V38" i="1"/>
  <c r="U38" i="1"/>
  <c r="T38" i="1"/>
  <c r="S38" i="1"/>
  <c r="R38" i="1"/>
  <c r="K38" i="1"/>
  <c r="J38" i="1"/>
  <c r="I38" i="1"/>
  <c r="DI37" i="1"/>
  <c r="DH37" i="1"/>
  <c r="DF37" i="1"/>
  <c r="DE37" i="1"/>
  <c r="DC37" i="1"/>
  <c r="CX37" i="1"/>
  <c r="CW37" i="1"/>
  <c r="CT37" i="1"/>
  <c r="CP37" i="1"/>
  <c r="CO37" i="1"/>
  <c r="CN37" i="1"/>
  <c r="CM37" i="1"/>
  <c r="CH37" i="1"/>
  <c r="CG37" i="1"/>
  <c r="CF37" i="1"/>
  <c r="CC37" i="1"/>
  <c r="CB37" i="1"/>
  <c r="BZ37" i="1"/>
  <c r="BY37" i="1"/>
  <c r="BW37" i="1"/>
  <c r="BG37" i="1"/>
  <c r="AQ37" i="1"/>
  <c r="AH37" i="1"/>
  <c r="AA37" i="1"/>
  <c r="T37" i="1"/>
  <c r="S37" i="1"/>
  <c r="R37" i="1"/>
  <c r="K37" i="1"/>
  <c r="R35" i="1"/>
  <c r="S35" i="1"/>
  <c r="T35" i="1"/>
  <c r="U35" i="1"/>
  <c r="U37" i="1" s="1"/>
  <c r="V35" i="1"/>
  <c r="V37" i="1" s="1"/>
  <c r="AH35" i="1"/>
  <c r="AL35" i="1"/>
  <c r="AL37" i="1" s="1"/>
  <c r="AZ35" i="1"/>
  <c r="AZ37" i="1" s="1"/>
  <c r="BA35" i="1"/>
  <c r="BA37" i="1" s="1"/>
  <c r="BB35" i="1"/>
  <c r="BB37" i="1" s="1"/>
  <c r="BN35" i="1"/>
  <c r="BN37" i="1" s="1"/>
  <c r="BO35" i="1"/>
  <c r="BO37" i="1" s="1"/>
  <c r="BP35" i="1"/>
  <c r="BP38" i="1" s="1"/>
  <c r="CD35" i="1"/>
  <c r="CD37" i="1" s="1"/>
  <c r="CF35" i="1"/>
  <c r="CG35" i="1"/>
  <c r="CH35" i="1"/>
  <c r="CX35" i="1"/>
  <c r="CY35" i="1"/>
  <c r="CY37" i="1" s="1"/>
  <c r="I37" i="1"/>
  <c r="CT35" i="1"/>
  <c r="CI35" i="1"/>
  <c r="CI37" i="1" s="1"/>
  <c r="AK35" i="1"/>
  <c r="AK37" i="1" s="1"/>
  <c r="AJ35" i="1"/>
  <c r="AJ37" i="1" s="1"/>
  <c r="AI35" i="1"/>
  <c r="AI37" i="1" s="1"/>
  <c r="AX35" i="1"/>
  <c r="AX37" i="1" s="1"/>
  <c r="AY35" i="1"/>
  <c r="AY37" i="1" s="1"/>
  <c r="CE35" i="1"/>
  <c r="CE37" i="1" s="1"/>
  <c r="CU35" i="1"/>
  <c r="CU38" i="1" s="1"/>
  <c r="CV35" i="1"/>
  <c r="CV38" i="1" s="1"/>
  <c r="CW35" i="1"/>
  <c r="J37" i="1"/>
  <c r="K35" i="1"/>
  <c r="Y35" i="1"/>
  <c r="Y37" i="1" s="1"/>
  <c r="Z35" i="1"/>
  <c r="Z37" i="1" s="1"/>
  <c r="AA35" i="1"/>
  <c r="AO35" i="1"/>
  <c r="AO37" i="1" s="1"/>
  <c r="AP35" i="1"/>
  <c r="AP37" i="1" s="1"/>
  <c r="AQ35" i="1"/>
  <c r="AQ38" i="1" s="1"/>
  <c r="BE35" i="1"/>
  <c r="BE37" i="1" s="1"/>
  <c r="BF35" i="1"/>
  <c r="BF37" i="1" s="1"/>
  <c r="BG35" i="1"/>
  <c r="BG38" i="1" s="1"/>
  <c r="BU35" i="1"/>
  <c r="BU38" i="1" s="1"/>
  <c r="BV35" i="1"/>
  <c r="BV37" i="1" s="1"/>
  <c r="BW35" i="1"/>
  <c r="BW38" i="1" s="1"/>
  <c r="BX35" i="1"/>
  <c r="BX38" i="1" s="1"/>
  <c r="BY35" i="1"/>
  <c r="BZ35" i="1"/>
  <c r="CB35" i="1"/>
  <c r="CB38" i="1" s="1"/>
  <c r="CC35" i="1"/>
  <c r="CC38" i="1" s="1"/>
  <c r="CK35" i="1"/>
  <c r="CK37" i="1" s="1"/>
  <c r="CL35" i="1"/>
  <c r="CL37" i="1" s="1"/>
  <c r="CM35" i="1"/>
  <c r="CM38" i="1" s="1"/>
  <c r="CN35" i="1"/>
  <c r="CN38" i="1" s="1"/>
  <c r="CO35" i="1"/>
  <c r="CO38" i="1" s="1"/>
  <c r="CP35" i="1"/>
  <c r="CP38" i="1" s="1"/>
  <c r="CR35" i="1"/>
  <c r="CR38" i="1" s="1"/>
  <c r="CS35" i="1"/>
  <c r="CS38" i="1" s="1"/>
  <c r="DA35" i="1"/>
  <c r="DA37" i="1" s="1"/>
  <c r="DB35" i="1"/>
  <c r="DB37" i="1" s="1"/>
  <c r="DC35" i="1"/>
  <c r="DC38" i="1" s="1"/>
  <c r="DD35" i="1"/>
  <c r="DD38" i="1" s="1"/>
  <c r="DE35" i="1"/>
  <c r="DF35" i="1"/>
  <c r="DH35" i="1"/>
  <c r="DH38" i="1" s="1"/>
  <c r="DI35" i="1"/>
  <c r="DI38" i="1" s="1"/>
  <c r="BS21" i="1"/>
  <c r="BR21" i="1"/>
  <c r="BQ21" i="1"/>
  <c r="BS11" i="1"/>
  <c r="BR11" i="1"/>
  <c r="BQ11" i="1"/>
  <c r="AL38" i="1" l="1"/>
  <c r="AK38" i="1"/>
  <c r="BE38" i="1"/>
  <c r="BF38" i="1"/>
  <c r="CD38" i="1"/>
  <c r="BX37" i="1"/>
  <c r="DD37" i="1"/>
  <c r="CR37" i="1"/>
  <c r="CS37" i="1"/>
  <c r="CU37" i="1"/>
  <c r="DB38" i="1"/>
  <c r="BP37" i="1"/>
  <c r="CV37" i="1"/>
  <c r="DA38" i="1"/>
  <c r="BU37" i="1"/>
  <c r="BV38" i="1"/>
  <c r="BJ35" i="1"/>
  <c r="N35" i="1"/>
  <c r="X35" i="1"/>
  <c r="BI35" i="1"/>
  <c r="AC35" i="1"/>
  <c r="BC35" i="1"/>
  <c r="AM35" i="1"/>
  <c r="DG35" i="1"/>
  <c r="CA35" i="1"/>
  <c r="AR35" i="1"/>
  <c r="BM35" i="1"/>
  <c r="AW35" i="1"/>
  <c r="AG35" i="1"/>
  <c r="Q35" i="1"/>
  <c r="BL35" i="1"/>
  <c r="AV35" i="1"/>
  <c r="AF35" i="1"/>
  <c r="P35" i="1"/>
  <c r="AT35" i="1"/>
  <c r="AD35" i="1"/>
  <c r="BD35" i="1"/>
  <c r="AN35" i="1"/>
  <c r="AS35" i="1"/>
  <c r="M35" i="1"/>
  <c r="W35" i="1"/>
  <c r="CQ35" i="1"/>
  <c r="BH35" i="1"/>
  <c r="AB35" i="1"/>
  <c r="L35" i="1"/>
  <c r="CZ35" i="1"/>
  <c r="CJ35" i="1"/>
  <c r="BT35" i="1"/>
  <c r="BK35" i="1"/>
  <c r="AU35" i="1"/>
  <c r="AE35" i="1"/>
  <c r="O35" i="1"/>
  <c r="BQ35" i="1"/>
  <c r="BQ38" i="1" s="1"/>
  <c r="BS35" i="1"/>
  <c r="BS38" i="1" s="1"/>
  <c r="AE37" i="1" l="1"/>
  <c r="AE38" i="1"/>
  <c r="AT37" i="1"/>
  <c r="AT38" i="1"/>
  <c r="X37" i="1"/>
  <c r="X38" i="1"/>
  <c r="CJ38" i="1"/>
  <c r="CJ37" i="1"/>
  <c r="Q38" i="1"/>
  <c r="Q37" i="1"/>
  <c r="L38" i="1"/>
  <c r="L37" i="1"/>
  <c r="BH37" i="1"/>
  <c r="BH38" i="1"/>
  <c r="BI37" i="1"/>
  <c r="BI38" i="1"/>
  <c r="AU37" i="1"/>
  <c r="AU38" i="1"/>
  <c r="P37" i="1"/>
  <c r="P38" i="1"/>
  <c r="N37" i="1"/>
  <c r="N38" i="1"/>
  <c r="BS37" i="1"/>
  <c r="AW38" i="1"/>
  <c r="AW37" i="1"/>
  <c r="CQ38" i="1"/>
  <c r="CQ37" i="1"/>
  <c r="W38" i="1"/>
  <c r="W37" i="1"/>
  <c r="DG37" i="1"/>
  <c r="DG38" i="1"/>
  <c r="AS37" i="1"/>
  <c r="AS38" i="1"/>
  <c r="AN37" i="1"/>
  <c r="AN38" i="1"/>
  <c r="AC37" i="1"/>
  <c r="AC38" i="1"/>
  <c r="AD37" i="1"/>
  <c r="AD38" i="1"/>
  <c r="BK38" i="1"/>
  <c r="BK37" i="1"/>
  <c r="AF38" i="1"/>
  <c r="AF37" i="1"/>
  <c r="BJ37" i="1"/>
  <c r="BJ38" i="1"/>
  <c r="BL38" i="1"/>
  <c r="BL37" i="1"/>
  <c r="CZ37" i="1"/>
  <c r="CZ38" i="1"/>
  <c r="AG38" i="1"/>
  <c r="AG37" i="1"/>
  <c r="AB38" i="1"/>
  <c r="AB37" i="1"/>
  <c r="BM38" i="1"/>
  <c r="BM37" i="1"/>
  <c r="AR37" i="1"/>
  <c r="AR38" i="1"/>
  <c r="CA37" i="1"/>
  <c r="CA38" i="1"/>
  <c r="M37" i="1"/>
  <c r="M38" i="1"/>
  <c r="AM37" i="1"/>
  <c r="AM38" i="1"/>
  <c r="BC37" i="1"/>
  <c r="BC38" i="1"/>
  <c r="BD37" i="1"/>
  <c r="BD38" i="1"/>
  <c r="O38" i="1"/>
  <c r="O37" i="1"/>
  <c r="BT38" i="1"/>
  <c r="BT37" i="1"/>
  <c r="AV38" i="1"/>
  <c r="AV37" i="1"/>
  <c r="BQ37" i="1"/>
  <c r="BR35" i="1"/>
  <c r="BR38" i="1" l="1"/>
  <c r="BR37" i="1"/>
</calcChain>
</file>

<file path=xl/sharedStrings.xml><?xml version="1.0" encoding="utf-8"?>
<sst xmlns="http://schemas.openxmlformats.org/spreadsheetml/2006/main" count="391" uniqueCount="287">
  <si>
    <t>UserID</t>
  </si>
  <si>
    <t>UserNo</t>
  </si>
  <si>
    <t>Name</t>
  </si>
  <si>
    <t>Email</t>
  </si>
  <si>
    <t>IP Address</t>
  </si>
  <si>
    <t>Unique ID</t>
  </si>
  <si>
    <t>Started</t>
  </si>
  <si>
    <t/>
  </si>
  <si>
    <t>Q. Rekstrarreikningur</t>
  </si>
  <si>
    <t>Q. Efnahagsreikningur</t>
  </si>
  <si>
    <t>Q. Sjóðstreymisyfirlit</t>
  </si>
  <si>
    <t>Q. Framkvæmdaráætlun</t>
  </si>
  <si>
    <t>Q. Bakgrunnsupplýsingar</t>
  </si>
  <si>
    <t>Q.1. Tekjur af aflagjöldum</t>
  </si>
  <si>
    <t>Q.2. Tekjur af vörugjöldum</t>
  </si>
  <si>
    <t>Q.3. Tekjur vegna skemmtiferðaskipa</t>
  </si>
  <si>
    <t>Q.4. Aðrar tekjur</t>
  </si>
  <si>
    <t>Q.5. Rekstrartekjur alls</t>
  </si>
  <si>
    <t>Q.6. Laun og tengd gjöld</t>
  </si>
  <si>
    <t>Q.7. Annar rekstrarkostnaður</t>
  </si>
  <si>
    <t>Q.8. Afskriftir </t>
  </si>
  <si>
    <t>Q.9. Rekstrargjöld alls</t>
  </si>
  <si>
    <t>Q.10. Fjármunartekjur og (fjármagnsgjöld)</t>
  </si>
  <si>
    <t>Q.11. Óreglulegir liðir</t>
  </si>
  <si>
    <t>Q.12. Rekstrarniðurstaða</t>
  </si>
  <si>
    <t>Q.1. Eignir</t>
  </si>
  <si>
    <t>Q.2. Þar af veltufjármunir</t>
  </si>
  <si>
    <t>Q.3. Skuldir og skuldbindingar</t>
  </si>
  <si>
    <t>Q.4. Þar af skammtímaskuldir</t>
  </si>
  <si>
    <t>Q.5. Þar af langtímaskuldir</t>
  </si>
  <si>
    <t>Q.6. Eigið fé</t>
  </si>
  <si>
    <t>Q.1. Veltufé frá rekstri</t>
  </si>
  <si>
    <t>Q.2. Fjárfesting í varanlegum rekstrarfjármunum</t>
  </si>
  <si>
    <t>Q.3. Aðrar fjárfestingarhreyfingar</t>
  </si>
  <si>
    <t>Q.4. Fjárfestingarhreyfingar samtals</t>
  </si>
  <si>
    <t>Q.5. Tekin ný langtímalán</t>
  </si>
  <si>
    <t>Q.6. Afborganir langtímalána</t>
  </si>
  <si>
    <t>Q.7. Aðrar fjármögnunarhreyfingar</t>
  </si>
  <si>
    <t>Q.8. Fjármögnunarhreyfingar samtals</t>
  </si>
  <si>
    <t>Q.9. Breytingar á handbæru fé</t>
  </si>
  <si>
    <t>Q.1. Framkvæmdir alls</t>
  </si>
  <si>
    <t>Q.2. Endurgreiðslur ríkis/Hafnabótasjóðs</t>
  </si>
  <si>
    <t>Q.3. Framkvæmdir, nettó</t>
  </si>
  <si>
    <t>Q.1. Hver var fjöldi stöðugilda hjá hafnarsjóðnum?</t>
  </si>
  <si>
    <t>Q.2. Hversu mikill var útflutningur í tonnum?</t>
  </si>
  <si>
    <t>Q.3. Hversu mikill var innflutningur í tonnum?</t>
  </si>
  <si>
    <t>Q.4. Hversu miklum afla var landað í tonnum?</t>
  </si>
  <si>
    <t>Q.5. Hver var rafmagnssala hjá hafnarsjóðnum í KW?</t>
  </si>
  <si>
    <t>Tekjur af aflagjöldum 2023</t>
  </si>
  <si>
    <t>Tekjur af aflagjöldum 2024</t>
  </si>
  <si>
    <t>Tekjur af aflagjöldum 2025</t>
  </si>
  <si>
    <t>Tekjur af vörugjöldum 2023</t>
  </si>
  <si>
    <t>Tekjur af vörugjöldum 2024</t>
  </si>
  <si>
    <t>Tekjur af vörugjöldum 2025</t>
  </si>
  <si>
    <t>Tekjur vegna skemmtiferðaskipa 2023</t>
  </si>
  <si>
    <t>Tekjur vegna skemmtiferðaskipa 2024</t>
  </si>
  <si>
    <t>Tekjur vegna skemmtiferðaskipa 2025</t>
  </si>
  <si>
    <t>Aðrar tekjur 2023</t>
  </si>
  <si>
    <t>Aðrar tekjur 2024</t>
  </si>
  <si>
    <t>Aðrar tekjur 2025</t>
  </si>
  <si>
    <t>Rekstrartekjur alls 2023</t>
  </si>
  <si>
    <t>Rekstrartekjur alls 2024</t>
  </si>
  <si>
    <t>Rekstrartekjur alls 2025</t>
  </si>
  <si>
    <t>Laun og tengd gjöld 2023</t>
  </si>
  <si>
    <t>Laun og tengd gjöld 2024</t>
  </si>
  <si>
    <t>Laun og tengd gjöld 2025</t>
  </si>
  <si>
    <t>Annar rekstrarkostnaður 2023</t>
  </si>
  <si>
    <t>Annar rekstrarkostnaður 2024</t>
  </si>
  <si>
    <t>Annar rekstrarkostnaður 2025</t>
  </si>
  <si>
    <t>Afskriftir 2023</t>
  </si>
  <si>
    <t>Afskriftir 2024</t>
  </si>
  <si>
    <t>Afskriftir 2025</t>
  </si>
  <si>
    <t>Rekstrargjöld alls 2023</t>
  </si>
  <si>
    <t>Rekstrargjöld alls 2024</t>
  </si>
  <si>
    <t>Rekstrargjöld alls 2025</t>
  </si>
  <si>
    <t>Fjármunaliðir 2023</t>
  </si>
  <si>
    <t>Fjármunaliðir 2024</t>
  </si>
  <si>
    <t>Fjármunaliðir 2025</t>
  </si>
  <si>
    <t>Óreglulegir liðir 2023</t>
  </si>
  <si>
    <t>Óreglulegir liðir 2024</t>
  </si>
  <si>
    <t>Óreglulegir liðir 2025</t>
  </si>
  <si>
    <t>Rekstrarniðurstaða 2023</t>
  </si>
  <si>
    <t>Rekstrarniðurstaða 2024</t>
  </si>
  <si>
    <t>Rekstrarniðurstaða 2025</t>
  </si>
  <si>
    <t>Eignir 2023</t>
  </si>
  <si>
    <t>Eignir 2024</t>
  </si>
  <si>
    <t>Eignir 2025</t>
  </si>
  <si>
    <t>Veltufjármunir 2023</t>
  </si>
  <si>
    <t>Veltufjármunir 2024</t>
  </si>
  <si>
    <t>Veltufjármunir 2025</t>
  </si>
  <si>
    <t>Skuldir og skuldbindingar 2023</t>
  </si>
  <si>
    <t>Skuldir og skuldbindingar 2024</t>
  </si>
  <si>
    <t>Skuldir og skuldbindingar 2025</t>
  </si>
  <si>
    <t>Skammtímaskuldir 2023</t>
  </si>
  <si>
    <t>Skammtímaskuldir 2024</t>
  </si>
  <si>
    <t>Skammtímaskuldir 2025</t>
  </si>
  <si>
    <t>Langtímaskuldir 2023</t>
  </si>
  <si>
    <t>Langtímaskuldir 2024</t>
  </si>
  <si>
    <t>Langtímaskuldir 2025</t>
  </si>
  <si>
    <t>Eigið fé 2023</t>
  </si>
  <si>
    <t>Eigið fé 2024</t>
  </si>
  <si>
    <t>Eigið fé 2025</t>
  </si>
  <si>
    <t>Veltufé frá rekstri 2023</t>
  </si>
  <si>
    <t>Veltufé frá rekstri 2024</t>
  </si>
  <si>
    <t>Veltufé frá rekstri 2025</t>
  </si>
  <si>
    <t>Fjárfesting í varanlegum rekstrarfjármunum 2023</t>
  </si>
  <si>
    <t>Fjárfesting í varanlegum rekstrarfjármunum 2024</t>
  </si>
  <si>
    <t>Fjárfesting í varanlegum rekstrarfjármunum 2025</t>
  </si>
  <si>
    <t>Aðrar fjárfestingarhreyfingar 2023</t>
  </si>
  <si>
    <t>Aðrar fjárfestingarhreyfingar 2024</t>
  </si>
  <si>
    <t>Aðrar fjárfestingarhreyfingar 2025</t>
  </si>
  <si>
    <t>Fjárfestingarhreyfingar samtals 2023</t>
  </si>
  <si>
    <t>Fjárfestingarhreyfingar samtals 2024</t>
  </si>
  <si>
    <t>Fjárfestingarhreyfingar samtals 2025</t>
  </si>
  <si>
    <t>Tekin ný langtímalán 2023</t>
  </si>
  <si>
    <t>Tekin ný langtímalán 2024</t>
  </si>
  <si>
    <t>Tekin ný langtímalán 2025</t>
  </si>
  <si>
    <t>Afborganir langtímalána 2023</t>
  </si>
  <si>
    <t>Afborganir langtímalána 2024</t>
  </si>
  <si>
    <t>Afborganir langtímalána 2025</t>
  </si>
  <si>
    <t>Aðrar fjármögnunarhreyfingar 2023</t>
  </si>
  <si>
    <t>Aðrar fjármögnunarhreyfingar 2024</t>
  </si>
  <si>
    <t>Aðrar fjármögnunarhreyfingar 2025</t>
  </si>
  <si>
    <t>Fjármögnunarhreyfingar samtals 2023</t>
  </si>
  <si>
    <t>Fjármögnunarhreyfingar samtals 2024</t>
  </si>
  <si>
    <t>Fjármögnunarhreyfingar samtals 2025</t>
  </si>
  <si>
    <t>Breytingar á handbæru fé 2023</t>
  </si>
  <si>
    <t>Breytingar á handbæru fé 2024</t>
  </si>
  <si>
    <t>Breytingar á handbæru fé 2025</t>
  </si>
  <si>
    <t>Framkvæmdir alls 2023</t>
  </si>
  <si>
    <t>Framkvæmdir alls 2024</t>
  </si>
  <si>
    <t>Framkvæmdir alls 2025</t>
  </si>
  <si>
    <t>Endurgreiðslur 2023</t>
  </si>
  <si>
    <t>Endurgreiðslur 2024</t>
  </si>
  <si>
    <t>Endurgreiðslur 2025</t>
  </si>
  <si>
    <t>Framkvæmdir, nettó 2023</t>
  </si>
  <si>
    <t>Framkvæmdir, nettó 2024</t>
  </si>
  <si>
    <t>Framkvæmdir, nettó 2025</t>
  </si>
  <si>
    <t>Stöðugildi 2023</t>
  </si>
  <si>
    <t>Stöðugildi 2024</t>
  </si>
  <si>
    <t>Stöðugildi 2025</t>
  </si>
  <si>
    <t>Útflutningur (tonn) 2023</t>
  </si>
  <si>
    <t>Útflutningur (tonn) 2024</t>
  </si>
  <si>
    <t>Útflutningur (tonn) 2025</t>
  </si>
  <si>
    <t>Innflutningur (tonn) 2023</t>
  </si>
  <si>
    <t>Innflutningur (tonn) 2024</t>
  </si>
  <si>
    <t>Innflutningur (tonn) 2025</t>
  </si>
  <si>
    <t>Landaður afli (tonn) 2023</t>
  </si>
  <si>
    <t>Landaður afli (tonn) 2024</t>
  </si>
  <si>
    <t>Landaður afli (tonn) 2025</t>
  </si>
  <si>
    <t>Rafmagnssala (KW) 2023</t>
  </si>
  <si>
    <t>Rafmagnssala (KW) 2024</t>
  </si>
  <si>
    <t>Rafmagnssala (KW) 2025</t>
  </si>
  <si>
    <t>245600288</t>
  </si>
  <si>
    <t>1</t>
  </si>
  <si>
    <t>212.30.213.194</t>
  </si>
  <si>
    <t>29/05/2024 17:06:17</t>
  </si>
  <si>
    <t>Reykjaneshöfn</t>
  </si>
  <si>
    <t>245652207</t>
  </si>
  <si>
    <t>2</t>
  </si>
  <si>
    <t>157.157.97.231</t>
  </si>
  <si>
    <t>30/05/2024 11:43:52</t>
  </si>
  <si>
    <t>Grundarfjarðarhöfn</t>
  </si>
  <si>
    <t>-</t>
  </si>
  <si>
    <t>245689962</t>
  </si>
  <si>
    <t>3</t>
  </si>
  <si>
    <t>213.176.142.122</t>
  </si>
  <si>
    <t>30/05/2024 17:26:49</t>
  </si>
  <si>
    <t>Blöndóshöfn</t>
  </si>
  <si>
    <t>245659539</t>
  </si>
  <si>
    <t>4</t>
  </si>
  <si>
    <t>212.30.232.109</t>
  </si>
  <si>
    <t>30/05/2024 12:47:23</t>
  </si>
  <si>
    <t>Vopnafjarðarhöfn</t>
  </si>
  <si>
    <t>245638999</t>
  </si>
  <si>
    <t>5</t>
  </si>
  <si>
    <t>185.27.37.182</t>
  </si>
  <si>
    <t>30/05/2024 09:36:55</t>
  </si>
  <si>
    <t>Hafnarfjarðarhöfn</t>
  </si>
  <si>
    <t>245829286</t>
  </si>
  <si>
    <t>6</t>
  </si>
  <si>
    <t>194.144.140.150</t>
  </si>
  <si>
    <t>03/06/2024 10:56:02</t>
  </si>
  <si>
    <t>Skagafjarðarhafnir</t>
  </si>
  <si>
    <t>245668687</t>
  </si>
  <si>
    <t>7</t>
  </si>
  <si>
    <t>157.157.61.233</t>
  </si>
  <si>
    <t>30/05/2024 14:01:34</t>
  </si>
  <si>
    <t>Sandgerðishöfn</t>
  </si>
  <si>
    <t>246314993</t>
  </si>
  <si>
    <t>8</t>
  </si>
  <si>
    <t>212.30.240.1</t>
  </si>
  <si>
    <t>10/06/2024 14:01:52</t>
  </si>
  <si>
    <t>Hafnarsamlag Norðurlands</t>
  </si>
  <si>
    <t>245660537</t>
  </si>
  <si>
    <t>9</t>
  </si>
  <si>
    <t>82.221.43.217</t>
  </si>
  <si>
    <t>30/05/2024 12:55:56</t>
  </si>
  <si>
    <t>Hornafjarðarhöfn</t>
  </si>
  <si>
    <t>246828103</t>
  </si>
  <si>
    <t>10</t>
  </si>
  <si>
    <t>194.31.61.10</t>
  </si>
  <si>
    <t>18/06/2024 17:19:37</t>
  </si>
  <si>
    <t>Kópavogshöfn</t>
  </si>
  <si>
    <t>245825091</t>
  </si>
  <si>
    <t>11</t>
  </si>
  <si>
    <t>157.157.96.22</t>
  </si>
  <si>
    <t>03/06/2024 10:09:05</t>
  </si>
  <si>
    <t>Skagastrandarhöfn</t>
  </si>
  <si>
    <t>245741213</t>
  </si>
  <si>
    <t>12</t>
  </si>
  <si>
    <t>217.28.176.90</t>
  </si>
  <si>
    <t>31/05/2024 14:23:42</t>
  </si>
  <si>
    <t>Hafnir Múlaþings</t>
  </si>
  <si>
    <t>247307527</t>
  </si>
  <si>
    <t>13</t>
  </si>
  <si>
    <t>80.248.25.122</t>
  </si>
  <si>
    <t>25/06/2024 09:55:59</t>
  </si>
  <si>
    <t>Fjarðabyggðarhafnir</t>
  </si>
  <si>
    <t>245598612</t>
  </si>
  <si>
    <t>14</t>
  </si>
  <si>
    <t>37.205.35.49</t>
  </si>
  <si>
    <t>29/05/2024 16:45:52</t>
  </si>
  <si>
    <t>Þorlákshöfn</t>
  </si>
  <si>
    <t>247703680</t>
  </si>
  <si>
    <t>15</t>
  </si>
  <si>
    <t>85.116.80.1</t>
  </si>
  <si>
    <t>01/07/2024 09:57:24</t>
  </si>
  <si>
    <t>Vestmannaeyjahöfn</t>
  </si>
  <si>
    <t>247727488</t>
  </si>
  <si>
    <t>16</t>
  </si>
  <si>
    <t>212.30.222.44</t>
  </si>
  <si>
    <t>01/07/2024 14:20:27</t>
  </si>
  <si>
    <t>Hólmavíkurhöfn</t>
  </si>
  <si>
    <t>247704968</t>
  </si>
  <si>
    <t>17</t>
  </si>
  <si>
    <t>212.30.215.234</t>
  </si>
  <si>
    <t>01/07/2024 10:14:51</t>
  </si>
  <si>
    <t>Hafnir Vesturbyggðar</t>
  </si>
  <si>
    <t>246878416</t>
  </si>
  <si>
    <t>18</t>
  </si>
  <si>
    <t>193.109.19.15</t>
  </si>
  <si>
    <t>19/06/2024 12:46:22</t>
  </si>
  <si>
    <t>Hafnir Ísafjarðarbæjar</t>
  </si>
  <si>
    <t>250406549</t>
  </si>
  <si>
    <t>19</t>
  </si>
  <si>
    <t>212.30.240.40</t>
  </si>
  <si>
    <t>06/08/2024 15:38:00</t>
  </si>
  <si>
    <t>Hafnir Norðurþings</t>
  </si>
  <si>
    <t>250398708</t>
  </si>
  <si>
    <t>20</t>
  </si>
  <si>
    <t>212.30.232.40</t>
  </si>
  <si>
    <t>06/08/2024 14:04:08</t>
  </si>
  <si>
    <t>Hafnir Fjallabyggðar</t>
  </si>
  <si>
    <t>Faxaflóahafnir</t>
  </si>
  <si>
    <t>Hafnir Dalvíkurbyggðar</t>
  </si>
  <si>
    <t>Hvammstangahöfn</t>
  </si>
  <si>
    <t>Langaneshafnir</t>
  </si>
  <si>
    <t>Reykhólahöfn</t>
  </si>
  <si>
    <t>Grindavíkurhöfn</t>
  </si>
  <si>
    <t>246879797</t>
  </si>
  <si>
    <t>21</t>
  </si>
  <si>
    <t>82.112.65.1</t>
  </si>
  <si>
    <t>19/06/2024 13:02:00</t>
  </si>
  <si>
    <t>Hafnir Snæfellsbæjar</t>
  </si>
  <si>
    <t>250750520</t>
  </si>
  <si>
    <t>28</t>
  </si>
  <si>
    <t>37.205.39.20</t>
  </si>
  <si>
    <t>13/08/2024 16:37:07</t>
  </si>
  <si>
    <t>Vogahöfn</t>
  </si>
  <si>
    <t>250748576</t>
  </si>
  <si>
    <t>29</t>
  </si>
  <si>
    <t>13/08/2024 16:14:55</t>
  </si>
  <si>
    <t>Súðavíkurhöfn</t>
  </si>
  <si>
    <t>250745902</t>
  </si>
  <si>
    <t>30</t>
  </si>
  <si>
    <t>13/08/2024 15:43:04</t>
  </si>
  <si>
    <t>Stykkishólmshöfn</t>
  </si>
  <si>
    <t>251556834</t>
  </si>
  <si>
    <t>31</t>
  </si>
  <si>
    <t>89.160.149.92</t>
  </si>
  <si>
    <t>27/08/2024 14:13:30</t>
  </si>
  <si>
    <t>Bolungarvíkurhöfn</t>
  </si>
  <si>
    <t>Samtals</t>
  </si>
  <si>
    <t>Miðgildi</t>
  </si>
  <si>
    <t>Meðaltal</t>
  </si>
  <si>
    <t>Heiti hafnarsjóðs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</si>
</sst>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41" fontId="0" fillId="0" borderId="0" xfId="1" applyFont="1" applyFill="1"/>
    <xf numFmtId="3" fontId="0" fillId="0" borderId="0" xfId="1" applyNumberFormat="1" applyFont="1" applyFill="1"/>
    <xf numFmtId="41" fontId="0" fillId="0" borderId="0" xfId="0" applyNumberFormat="1"/>
    <xf numFmtId="0" fontId="2" fillId="0" borderId="0" xfId="0" applyFont="1"/>
    <xf numFmtId="41" fontId="3" fillId="0" borderId="0" xfId="1" applyFont="1" applyFill="1" applyBorder="1"/>
    <xf numFmtId="0" fontId="0" fillId="0" borderId="0" xfId="0" applyFill="1"/>
    <xf numFmtId="0" fontId="0" fillId="0" borderId="0" xfId="1" applyNumberFormat="1" applyFont="1" applyFill="1"/>
    <xf numFmtId="0" fontId="2" fillId="0" borderId="1" xfId="0" applyFont="1" applyFill="1" applyBorder="1"/>
    <xf numFmtId="41" fontId="2" fillId="0" borderId="1" xfId="1" applyFont="1" applyFill="1" applyBorder="1"/>
    <xf numFmtId="0" fontId="2" fillId="0" borderId="2" xfId="0" applyFont="1" applyFill="1" applyBorder="1"/>
    <xf numFmtId="0" fontId="0" fillId="0" borderId="0" xfId="0" applyFill="1" applyBorder="1"/>
    <xf numFmtId="41" fontId="0" fillId="0" borderId="0" xfId="1" applyFont="1" applyFill="1" applyBorder="1"/>
    <xf numFmtId="0" fontId="0" fillId="0" borderId="1" xfId="0" applyFill="1" applyBorder="1"/>
    <xf numFmtId="41" fontId="0" fillId="0" borderId="1" xfId="1" applyFont="1" applyFill="1" applyBorder="1"/>
    <xf numFmtId="41" fontId="2" fillId="0" borderId="2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Fill="1" applyBorder="1"/>
    <xf numFmtId="41" fontId="2" fillId="0" borderId="4" xfId="1" applyFont="1" applyFill="1" applyBorder="1"/>
    <xf numFmtId="41" fontId="2" fillId="0" borderId="5" xfId="1" applyFont="1" applyFill="1" applyBorder="1"/>
    <xf numFmtId="0" fontId="2" fillId="0" borderId="6" xfId="0" applyFont="1" applyBorder="1"/>
    <xf numFmtId="0" fontId="2" fillId="0" borderId="1" xfId="0" applyFont="1" applyBorder="1"/>
    <xf numFmtId="41" fontId="2" fillId="0" borderId="7" xfId="1" applyFont="1" applyFill="1" applyBorder="1"/>
  </cellXfs>
  <cellStyles count="2">
    <cellStyle name="Comma [0]" xfId="1" builtinId="6"/>
    <cellStyle name="Normal" xfId="0" builtinId="0"/>
  </cellStyles>
  <dxfs count="2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27ADCE-9820-45FB-8EE5-5229D4B3FA3F}" name="oll_svor" displayName="oll_svor" ref="H3:DI35" totalsRowCount="1" dataDxfId="213" totalsRowDxfId="212" totalsRowCellStyle="Comma [0]">
  <autoFilter ref="H3:DI34" xr:uid="{2FD2C28A-28EF-4D76-AB95-9C70ACDF0AD8}"/>
  <tableColumns count="106">
    <tableColumn id="2" xr3:uid="{E9E9CB35-1884-4C51-B0EB-DBA3DEB8E906}" name="Heiti hafnarsjóðs" totalsRowLabel="Samtals" dataDxfId="211" totalsRowDxfId="105"/>
    <tableColumn id="6" xr3:uid="{B6BB37D0-1FB0-4391-B986-87D5435CB2D2}" name="Tekjur af aflagjöldum 2023" totalsRowFunction="custom" dataDxfId="210" totalsRowDxfId="104" dataCellStyle="Comma [0]">
      <totalsRowFormula>SUM(I7:I34)</totalsRowFormula>
    </tableColumn>
    <tableColumn id="7" xr3:uid="{DC260F37-6E7C-408A-91A4-353940818CA7}" name="Tekjur af aflagjöldum 2024" totalsRowFunction="custom" dataDxfId="209" totalsRowDxfId="103" dataCellStyle="Comma [0]">
      <totalsRowFormula>SUM(J7:J34)</totalsRowFormula>
    </tableColumn>
    <tableColumn id="8" xr3:uid="{8F792576-8C64-44AD-9039-CE567CF5E6CC}" name="Tekjur af aflagjöldum 2025" totalsRowFunction="custom" dataDxfId="208" totalsRowDxfId="102" dataCellStyle="Comma [0]">
      <totalsRowFormula>SUM(K7:K34)</totalsRowFormula>
    </tableColumn>
    <tableColumn id="9" xr3:uid="{9870535E-DCE2-4AF9-A80E-561D21BCFF05}" name="Tekjur af vörugjöldum 2023" totalsRowFunction="custom" dataDxfId="207" totalsRowDxfId="101" dataCellStyle="Comma [0]">
      <totalsRowFormula>SUM(L7:L34)</totalsRowFormula>
    </tableColumn>
    <tableColumn id="10" xr3:uid="{B99C3343-3A0E-4695-9A21-8D1194F8AFBB}" name="Tekjur af vörugjöldum 2024" totalsRowFunction="custom" dataDxfId="206" totalsRowDxfId="100" dataCellStyle="Comma [0]">
      <totalsRowFormula>SUM(M7:M34)</totalsRowFormula>
    </tableColumn>
    <tableColumn id="11" xr3:uid="{9B02A8F9-2715-49AB-BAF8-B96465E8046E}" name="Tekjur af vörugjöldum 2025" totalsRowFunction="custom" dataDxfId="205" totalsRowDxfId="99" dataCellStyle="Comma [0]">
      <totalsRowFormula>SUM(N7:N34)</totalsRowFormula>
    </tableColumn>
    <tableColumn id="12" xr3:uid="{D0403687-DF04-4D2B-B146-9B390BD59571}" name="Tekjur vegna skemmtiferðaskipa 2023" totalsRowFunction="custom" dataDxfId="204" totalsRowDxfId="98" dataCellStyle="Comma [0]">
      <totalsRowFormula>SUM(O7:O34)</totalsRowFormula>
    </tableColumn>
    <tableColumn id="13" xr3:uid="{A279E95A-D48D-4F6F-B049-6657640BBA2A}" name="Tekjur vegna skemmtiferðaskipa 2024" totalsRowFunction="custom" dataDxfId="203" totalsRowDxfId="97" dataCellStyle="Comma [0]">
      <totalsRowFormula>SUM(P7:P34)</totalsRowFormula>
    </tableColumn>
    <tableColumn id="14" xr3:uid="{DEDCFDFE-FC9D-47E7-91EB-986FB9D505E5}" name="Tekjur vegna skemmtiferðaskipa 2025" totalsRowFunction="custom" dataDxfId="202" totalsRowDxfId="96" dataCellStyle="Comma [0]">
      <totalsRowFormula>SUM(Q7:Q34)</totalsRowFormula>
    </tableColumn>
    <tableColumn id="15" xr3:uid="{E6B8C182-653D-4329-8BB4-1F9BCE40DE72}" name="Aðrar tekjur 2023" totalsRowFunction="custom" dataDxfId="201" totalsRowDxfId="95" dataCellStyle="Comma [0]">
      <totalsRowFormula>SUM(R7:R34)</totalsRowFormula>
    </tableColumn>
    <tableColumn id="16" xr3:uid="{5F0DC330-AA49-4DC9-B034-552739770DCC}" name="Aðrar tekjur 2024" totalsRowFunction="custom" dataDxfId="200" totalsRowDxfId="94" dataCellStyle="Comma [0]">
      <totalsRowFormula>SUM(S7:S34)</totalsRowFormula>
    </tableColumn>
    <tableColumn id="17" xr3:uid="{70FC3B0A-B325-4666-9BDF-7EFBC17AD583}" name="Aðrar tekjur 2025" totalsRowFunction="custom" dataDxfId="199" totalsRowDxfId="93" dataCellStyle="Comma [0]">
      <totalsRowFormula>SUM(T7:T34)</totalsRowFormula>
    </tableColumn>
    <tableColumn id="18" xr3:uid="{12DB61B9-051D-4F18-9F66-F987B6D2CEB4}" name="Rekstrartekjur alls 2023" totalsRowFunction="custom" dataDxfId="198" totalsRowDxfId="92" dataCellStyle="Comma [0]">
      <totalsRowFormula>SUM(U7:U34)</totalsRowFormula>
    </tableColumn>
    <tableColumn id="19" xr3:uid="{65D9AD16-20C4-42D1-989B-B9D1FE9C3758}" name="Rekstrartekjur alls 2024" totalsRowFunction="custom" dataDxfId="197" totalsRowDxfId="91" dataCellStyle="Comma [0]">
      <totalsRowFormula>SUM(V7:V34)</totalsRowFormula>
    </tableColumn>
    <tableColumn id="20" xr3:uid="{EC8D5E71-513B-4BC3-8FE1-0A5E27AF9F55}" name="Rekstrartekjur alls 2025" totalsRowFunction="custom" dataDxfId="196" totalsRowDxfId="90" dataCellStyle="Comma [0]">
      <totalsRowFormula>SUM(W7:W34)</totalsRowFormula>
    </tableColumn>
    <tableColumn id="21" xr3:uid="{EB8182F9-E8EA-49A2-93EB-E2726AE34833}" name="Laun og tengd gjöld 2023" totalsRowFunction="custom" dataDxfId="195" totalsRowDxfId="89" dataCellStyle="Comma [0]">
      <totalsRowFormula>SUM(X7:X34)</totalsRowFormula>
    </tableColumn>
    <tableColumn id="22" xr3:uid="{D2AA3654-302B-4229-8AAF-107680561D3E}" name="Laun og tengd gjöld 2024" totalsRowFunction="custom" dataDxfId="194" totalsRowDxfId="88" dataCellStyle="Comma [0]">
      <totalsRowFormula>SUM(Y7:Y34)</totalsRowFormula>
    </tableColumn>
    <tableColumn id="23" xr3:uid="{B8F31559-EEAD-4C26-9541-15B788914F41}" name="Laun og tengd gjöld 2025" totalsRowFunction="custom" dataDxfId="193" totalsRowDxfId="87" dataCellStyle="Comma [0]">
      <totalsRowFormula>SUM(Z7:Z34)</totalsRowFormula>
    </tableColumn>
    <tableColumn id="24" xr3:uid="{F63670C0-ECC6-4812-84E7-3FD9C100BE92}" name="Annar rekstrarkostnaður 2023" totalsRowFunction="custom" dataDxfId="192" totalsRowDxfId="86" dataCellStyle="Comma [0]">
      <totalsRowFormula>SUM(AA7:AA34)</totalsRowFormula>
    </tableColumn>
    <tableColumn id="25" xr3:uid="{1FD91747-53CC-4637-92B4-803D3B31279C}" name="Annar rekstrarkostnaður 2024" totalsRowFunction="custom" dataDxfId="191" totalsRowDxfId="85" dataCellStyle="Comma [0]">
      <totalsRowFormula>SUM(AB7:AB34)</totalsRowFormula>
    </tableColumn>
    <tableColumn id="26" xr3:uid="{025403F0-8C37-447B-B280-D6985BCEDBB0}" name="Annar rekstrarkostnaður 2025" totalsRowFunction="custom" dataDxfId="190" totalsRowDxfId="84" dataCellStyle="Comma [0]">
      <totalsRowFormula>SUM(AC7:AC34)</totalsRowFormula>
    </tableColumn>
    <tableColumn id="27" xr3:uid="{12B86977-B60E-4168-BAD9-771A67C108F3}" name="Afskriftir 2023" totalsRowFunction="custom" dataDxfId="189" totalsRowDxfId="83" dataCellStyle="Comma [0]">
      <totalsRowFormula>SUM(AD7:AD34)</totalsRowFormula>
    </tableColumn>
    <tableColumn id="28" xr3:uid="{262280A0-FFB7-45F6-9408-0E3D76269BB3}" name="Afskriftir 2024" totalsRowFunction="custom" dataDxfId="188" totalsRowDxfId="82" dataCellStyle="Comma [0]">
      <totalsRowFormula>SUM(AE7:AE34)</totalsRowFormula>
    </tableColumn>
    <tableColumn id="29" xr3:uid="{C0424ED4-9B73-482A-8D3E-90938B6AED21}" name="Afskriftir 2025" totalsRowFunction="custom" dataDxfId="187" totalsRowDxfId="81" dataCellStyle="Comma [0]">
      <totalsRowFormula>SUM(AF7:AF34)</totalsRowFormula>
    </tableColumn>
    <tableColumn id="30" xr3:uid="{776D7E12-3B52-47FD-9D44-D8BA0F8BD94C}" name="Rekstrargjöld alls 2023" totalsRowFunction="custom" dataDxfId="186" totalsRowDxfId="80" dataCellStyle="Comma [0]">
      <totalsRowFormula>SUM(AG7:AG34)</totalsRowFormula>
    </tableColumn>
    <tableColumn id="31" xr3:uid="{ABFCD195-A963-403F-814E-3C8E3EBAA812}" name="Rekstrargjöld alls 2024" totalsRowFunction="custom" dataDxfId="185" totalsRowDxfId="79" dataCellStyle="Comma [0]">
      <totalsRowFormula>SUM(AH7:AH34)</totalsRowFormula>
    </tableColumn>
    <tableColumn id="32" xr3:uid="{DF6BAC48-C6C1-4716-A09B-029C3ED4C2A0}" name="Rekstrargjöld alls 2025" totalsRowFunction="custom" dataDxfId="184" totalsRowDxfId="78" dataCellStyle="Comma [0]">
      <totalsRowFormula>SUM(AI7:AI34)</totalsRowFormula>
    </tableColumn>
    <tableColumn id="33" xr3:uid="{208A7040-1957-4C6F-85FB-FC65ACDE12A3}" name="Fjármunaliðir 2023" totalsRowFunction="custom" dataDxfId="183" totalsRowDxfId="77" dataCellStyle="Comma [0]">
      <totalsRowFormula>SUM(AJ7:AJ34)</totalsRowFormula>
    </tableColumn>
    <tableColumn id="34" xr3:uid="{2A4F1BB0-6821-4B2D-AD1E-46AE091D9955}" name="Fjármunaliðir 2024" totalsRowFunction="custom" dataDxfId="182" totalsRowDxfId="76" dataCellStyle="Comma [0]">
      <totalsRowFormula>SUM(AK7:AK34)</totalsRowFormula>
    </tableColumn>
    <tableColumn id="35" xr3:uid="{74237C61-B14F-417B-894E-D2391AF04107}" name="Fjármunaliðir 2025" totalsRowFunction="custom" dataDxfId="181" totalsRowDxfId="75" dataCellStyle="Comma [0]">
      <totalsRowFormula>SUM(AL7:AL34)</totalsRowFormula>
    </tableColumn>
    <tableColumn id="36" xr3:uid="{1E252CD2-2BE2-40AD-989B-8ED15E45ACCA}" name="Óreglulegir liðir 2023" totalsRowFunction="custom" dataDxfId="180" totalsRowDxfId="74" dataCellStyle="Comma [0]">
      <totalsRowFormula>SUM(AM7:AM34)</totalsRowFormula>
    </tableColumn>
    <tableColumn id="37" xr3:uid="{F6C7A75D-B7B1-438B-9339-B7E46B1D930D}" name="Óreglulegir liðir 2024" totalsRowFunction="custom" dataDxfId="179" totalsRowDxfId="73" dataCellStyle="Comma [0]">
      <totalsRowFormula>SUM(AN7:AN34)</totalsRowFormula>
    </tableColumn>
    <tableColumn id="38" xr3:uid="{B93D611F-CF89-4D1E-B43B-16EDAFCB6CB9}" name="Óreglulegir liðir 2025" totalsRowFunction="custom" dataDxfId="178" totalsRowDxfId="72" dataCellStyle="Comma [0]">
      <totalsRowFormula>SUM(AO7:AO34)</totalsRowFormula>
    </tableColumn>
    <tableColumn id="39" xr3:uid="{509641E3-1399-43F9-8B80-F19106BBB59E}" name="Rekstrarniðurstaða 2023" totalsRowFunction="custom" dataDxfId="177" totalsRowDxfId="71" dataCellStyle="Comma [0]">
      <totalsRowFormula>SUM(AP7:AP34)</totalsRowFormula>
    </tableColumn>
    <tableColumn id="40" xr3:uid="{3A2190B0-458E-4B67-B7C7-673AA42CA6CE}" name="Rekstrarniðurstaða 2024" totalsRowFunction="custom" dataDxfId="176" totalsRowDxfId="70" dataCellStyle="Comma [0]">
      <totalsRowFormula>SUM(AQ7:AQ34)</totalsRowFormula>
    </tableColumn>
    <tableColumn id="41" xr3:uid="{06FEA798-E1D6-47C0-AEF9-D82C62D5AE56}" name="Rekstrarniðurstaða 2025" totalsRowFunction="custom" dataDxfId="175" totalsRowDxfId="69" dataCellStyle="Comma [0]">
      <totalsRowFormula>SUM(AR7:AR34)</totalsRowFormula>
    </tableColumn>
    <tableColumn id="42" xr3:uid="{1A73B280-C430-4D2E-8ABC-534768478216}" name="Eignir 2023" totalsRowFunction="custom" dataDxfId="174" totalsRowDxfId="68" dataCellStyle="Comma [0]">
      <totalsRowFormula>SUM(AS7:AS34)</totalsRowFormula>
    </tableColumn>
    <tableColumn id="43" xr3:uid="{3F955B62-1417-45DD-9C4D-E46279C854F0}" name="Eignir 2024" totalsRowFunction="custom" dataDxfId="173" totalsRowDxfId="67" dataCellStyle="Comma [0]">
      <totalsRowFormula>SUM(AT7:AT34)</totalsRowFormula>
    </tableColumn>
    <tableColumn id="44" xr3:uid="{A0897225-8F61-4F9D-904F-ABE319D93D51}" name="Eignir 2025" totalsRowFunction="custom" dataDxfId="172" totalsRowDxfId="66" dataCellStyle="Comma [0]">
      <totalsRowFormula>SUM(AU7:AU34)</totalsRowFormula>
    </tableColumn>
    <tableColumn id="45" xr3:uid="{608AB1E3-2F3C-4127-9759-5ADAE9C23A97}" name="Veltufjármunir 2023" totalsRowFunction="custom" dataDxfId="171" totalsRowDxfId="65" dataCellStyle="Comma [0]">
      <totalsRowFormula>SUM(AV7:AV34)</totalsRowFormula>
    </tableColumn>
    <tableColumn id="46" xr3:uid="{FDC97163-353B-4318-9FDF-24A0F7C8D60C}" name="Veltufjármunir 2024" totalsRowFunction="custom" dataDxfId="170" totalsRowDxfId="64" dataCellStyle="Comma [0]">
      <totalsRowFormula>SUM(AW7:AW34)</totalsRowFormula>
    </tableColumn>
    <tableColumn id="47" xr3:uid="{E0928808-2AAC-4BDC-979A-5EDEBDA21817}" name="Veltufjármunir 2025" totalsRowFunction="custom" dataDxfId="169" totalsRowDxfId="63" dataCellStyle="Comma [0]">
      <totalsRowFormula>SUM(AX7:AX34)</totalsRowFormula>
    </tableColumn>
    <tableColumn id="48" xr3:uid="{9DFEFB26-D483-4456-95AD-A2C0BE5B1583}" name="Skuldir og skuldbindingar 2023" totalsRowFunction="custom" dataDxfId="168" totalsRowDxfId="62" dataCellStyle="Comma [0]">
      <totalsRowFormula>SUM(AY7:AY34)</totalsRowFormula>
    </tableColumn>
    <tableColumn id="49" xr3:uid="{EE0AFE9C-56EB-4DF7-9A5C-9A756A2E456D}" name="Skuldir og skuldbindingar 2024" totalsRowFunction="custom" dataDxfId="167" totalsRowDxfId="61" dataCellStyle="Comma [0]">
      <totalsRowFormula>SUM(AZ7:AZ34)</totalsRowFormula>
    </tableColumn>
    <tableColumn id="50" xr3:uid="{325CAE7F-F34B-4319-A0D2-12C091545E52}" name="Skuldir og skuldbindingar 2025" totalsRowFunction="custom" dataDxfId="166" totalsRowDxfId="60" dataCellStyle="Comma [0]">
      <totalsRowFormula>SUM(BA7:BA34)</totalsRowFormula>
    </tableColumn>
    <tableColumn id="51" xr3:uid="{EC477CDB-EA94-4AA2-B30E-A1FFF1251E4E}" name="Skammtímaskuldir 2023" totalsRowFunction="custom" dataDxfId="165" totalsRowDxfId="59" dataCellStyle="Comma [0]">
      <totalsRowFormula>SUM(BB7:BB34)</totalsRowFormula>
    </tableColumn>
    <tableColumn id="52" xr3:uid="{7182DE18-96C2-4649-AA8A-27DEB95BAE8F}" name="Skammtímaskuldir 2024" totalsRowFunction="custom" dataDxfId="164" totalsRowDxfId="58" dataCellStyle="Comma [0]">
      <totalsRowFormula>SUM(BC7:BC34)</totalsRowFormula>
    </tableColumn>
    <tableColumn id="53" xr3:uid="{FD578CEF-8C01-47BB-8CBA-7CCED6B15688}" name="Skammtímaskuldir 2025" totalsRowFunction="custom" dataDxfId="163" totalsRowDxfId="57" dataCellStyle="Comma [0]">
      <totalsRowFormula>SUM(BD7:BD34)</totalsRowFormula>
    </tableColumn>
    <tableColumn id="54" xr3:uid="{A4BEA27F-206E-483E-B310-640FCB9C5FFF}" name="Langtímaskuldir 2023" totalsRowFunction="custom" dataDxfId="162" totalsRowDxfId="56" dataCellStyle="Comma [0]">
      <totalsRowFormula>SUM(BE7:BE34)</totalsRowFormula>
    </tableColumn>
    <tableColumn id="55" xr3:uid="{C7FDF79C-B155-463D-AE8D-9F44EAD7E299}" name="Langtímaskuldir 2024" totalsRowFunction="custom" dataDxfId="161" totalsRowDxfId="55" dataCellStyle="Comma [0]">
      <totalsRowFormula>SUM(BF7:BF34)</totalsRowFormula>
    </tableColumn>
    <tableColumn id="56" xr3:uid="{9ADEE810-EBEF-4239-BD9C-42D3F6BEF643}" name="Langtímaskuldir 2025" totalsRowFunction="custom" dataDxfId="160" totalsRowDxfId="54" dataCellStyle="Comma [0]">
      <totalsRowFormula>SUM(BG7:BG34)</totalsRowFormula>
    </tableColumn>
    <tableColumn id="57" xr3:uid="{69E9DB4C-E942-4BDE-8409-41AFC668B36E}" name="Eigið fé 2023" totalsRowFunction="custom" dataDxfId="159" totalsRowDxfId="53" dataCellStyle="Comma [0]">
      <totalsRowFormula>SUM(BH7:BH34)</totalsRowFormula>
    </tableColumn>
    <tableColumn id="58" xr3:uid="{5F7B91BF-14EA-47B7-A2D5-E27DFE7A619E}" name="Eigið fé 2024" totalsRowFunction="custom" dataDxfId="158" totalsRowDxfId="52" dataCellStyle="Comma [0]">
      <totalsRowFormula>SUM(BI7:BI34)</totalsRowFormula>
    </tableColumn>
    <tableColumn id="59" xr3:uid="{EF090DFD-7CAE-417B-8BFA-37A7FFA03FD5}" name="Eigið fé 2025" totalsRowFunction="custom" dataDxfId="157" totalsRowDxfId="51" dataCellStyle="Comma [0]">
      <totalsRowFormula>SUM(BJ7:BJ34)</totalsRowFormula>
    </tableColumn>
    <tableColumn id="60" xr3:uid="{E7B2829B-E0C5-4553-95CE-3BF1920E7E9B}" name="Veltufé frá rekstri 2023" totalsRowFunction="custom" dataDxfId="156" totalsRowDxfId="50" dataCellStyle="Comma [0]">
      <totalsRowFormula>SUM(BK7:BK34)</totalsRowFormula>
    </tableColumn>
    <tableColumn id="61" xr3:uid="{BF51F684-68C5-4B1C-B2A5-30B6928A46AC}" name="Veltufé frá rekstri 2024" totalsRowFunction="custom" dataDxfId="155" totalsRowDxfId="49" dataCellStyle="Comma [0]">
      <totalsRowFormula>SUM(BL7:BL34)</totalsRowFormula>
    </tableColumn>
    <tableColumn id="62" xr3:uid="{B88B9831-DE7E-4A02-B7FC-B0271F34BD77}" name="Veltufé frá rekstri 2025" totalsRowFunction="custom" dataDxfId="154" totalsRowDxfId="48" dataCellStyle="Comma [0]">
      <totalsRowFormula>SUM(BM7:BM34)</totalsRowFormula>
    </tableColumn>
    <tableColumn id="63" xr3:uid="{FC34391B-43A3-48FA-A2E1-B1A0C3EEF6D6}" name="Fjárfesting í varanlegum rekstrarfjármunum 2023" totalsRowFunction="custom" dataDxfId="153" totalsRowDxfId="47" dataCellStyle="Comma [0]">
      <totalsRowFormula>SUM(BN7:BN34)</totalsRowFormula>
    </tableColumn>
    <tableColumn id="64" xr3:uid="{3A071E38-02CF-4791-A091-C85326ED4177}" name="Fjárfesting í varanlegum rekstrarfjármunum 2024" totalsRowFunction="custom" dataDxfId="152" totalsRowDxfId="46" dataCellStyle="Comma [0]">
      <totalsRowFormula>SUM(BO7:BO34)</totalsRowFormula>
    </tableColumn>
    <tableColumn id="65" xr3:uid="{CD3083C8-0962-47D9-AB8E-B58428D44B40}" name="Fjárfesting í varanlegum rekstrarfjármunum 2025" totalsRowFunction="custom" dataDxfId="151" totalsRowDxfId="45" dataCellStyle="Comma [0]">
      <totalsRowFormula>SUM(BP7:BP34)</totalsRowFormula>
    </tableColumn>
    <tableColumn id="66" xr3:uid="{B57DD904-1624-4506-8005-590B24848CA9}" name="Aðrar fjárfestingarhreyfingar 2023" totalsRowFunction="custom" dataDxfId="150" totalsRowDxfId="44" dataCellStyle="Comma [0]">
      <totalsRowFormula>SUM(BQ7:BQ34)</totalsRowFormula>
    </tableColumn>
    <tableColumn id="67" xr3:uid="{D9805704-CE55-42FB-96DA-98C97027FF4C}" name="Aðrar fjárfestingarhreyfingar 2024" totalsRowFunction="custom" dataDxfId="149" totalsRowDxfId="43" dataCellStyle="Comma [0]">
      <totalsRowFormula>SUM(BR7:BR34)</totalsRowFormula>
    </tableColumn>
    <tableColumn id="68" xr3:uid="{9097DBC5-7453-49C8-AADC-27AEB3CD2AAA}" name="Aðrar fjárfestingarhreyfingar 2025" totalsRowFunction="custom" dataDxfId="148" totalsRowDxfId="42" dataCellStyle="Comma [0]">
      <totalsRowFormula>SUM(BS7:BS34)</totalsRowFormula>
    </tableColumn>
    <tableColumn id="69" xr3:uid="{5BF21196-9ED9-41CD-B85A-CCF9FF195084}" name="Fjárfestingarhreyfingar samtals 2023" totalsRowFunction="custom" dataDxfId="147" totalsRowDxfId="41" dataCellStyle="Comma [0]">
      <totalsRowFormula>SUM(BT7:BT34)</totalsRowFormula>
    </tableColumn>
    <tableColumn id="70" xr3:uid="{0F2D642D-BD44-47C3-9CDC-BABE71EAAACD}" name="Fjárfestingarhreyfingar samtals 2024" totalsRowFunction="custom" dataDxfId="146" totalsRowDxfId="40" dataCellStyle="Comma [0]">
      <totalsRowFormula>SUM(BU7:BU34)</totalsRowFormula>
    </tableColumn>
    <tableColumn id="71" xr3:uid="{CE3FE97F-3D7C-4FA2-85FC-00F0FE66F9B4}" name="Fjárfestingarhreyfingar samtals 2025" totalsRowFunction="custom" dataDxfId="145" totalsRowDxfId="39" dataCellStyle="Comma [0]">
      <totalsRowFormula>SUM(BV7:BV34)</totalsRowFormula>
    </tableColumn>
    <tableColumn id="72" xr3:uid="{C079F259-DC76-41C7-8BAC-663C6524B330}" name="Tekin ný langtímalán 2023" totalsRowFunction="custom" dataDxfId="144" totalsRowDxfId="38" dataCellStyle="Comma [0]">
      <totalsRowFormula>SUM(BW7:BW34)</totalsRowFormula>
    </tableColumn>
    <tableColumn id="73" xr3:uid="{E475BD45-014B-442B-8087-D03097D110D2}" name="Tekin ný langtímalán 2024" totalsRowFunction="custom" dataDxfId="143" totalsRowDxfId="37" dataCellStyle="Comma [0]">
      <totalsRowFormula>SUM(BX7:BX34)</totalsRowFormula>
    </tableColumn>
    <tableColumn id="74" xr3:uid="{A41E869E-DB05-402F-A34E-1B312FA41EE5}" name="Tekin ný langtímalán 2025" totalsRowFunction="custom" dataDxfId="142" totalsRowDxfId="36" dataCellStyle="Comma [0]">
      <totalsRowFormula>SUM(BY7:BY34)</totalsRowFormula>
    </tableColumn>
    <tableColumn id="75" xr3:uid="{E9E4AEE8-E602-408C-81EA-CDE85782E1FE}" name="Afborganir langtímalána 2023" totalsRowFunction="custom" dataDxfId="141" totalsRowDxfId="35" dataCellStyle="Comma [0]">
      <totalsRowFormula>SUM(BZ7:BZ34)</totalsRowFormula>
    </tableColumn>
    <tableColumn id="76" xr3:uid="{EBB6C554-2A94-47BC-8E27-4AC1A89E753F}" name="Afborganir langtímalána 2024" totalsRowFunction="custom" dataDxfId="140" totalsRowDxfId="34" dataCellStyle="Comma [0]">
      <totalsRowFormula>SUM(CA7:CA34)</totalsRowFormula>
    </tableColumn>
    <tableColumn id="77" xr3:uid="{48BA9703-EA0C-40CD-A1EE-C447BDF0CAD6}" name="Afborganir langtímalána 2025" totalsRowFunction="custom" dataDxfId="139" totalsRowDxfId="33" dataCellStyle="Comma [0]">
      <totalsRowFormula>SUM(CB7:CB34)</totalsRowFormula>
    </tableColumn>
    <tableColumn id="78" xr3:uid="{6EE8013D-9C4D-4366-AEF3-C5F5D6316352}" name="Aðrar fjármögnunarhreyfingar 2023" totalsRowFunction="custom" dataDxfId="138" totalsRowDxfId="32" dataCellStyle="Comma [0]">
      <totalsRowFormula>SUM(CC7:CC34)</totalsRowFormula>
    </tableColumn>
    <tableColumn id="79" xr3:uid="{B9CA6A41-61F0-441E-A4CD-6D1EEFA8013D}" name="Aðrar fjármögnunarhreyfingar 2024" totalsRowFunction="custom" dataDxfId="137" totalsRowDxfId="31" dataCellStyle="Comma [0]">
      <totalsRowFormula>SUM(CD7:CD34)</totalsRowFormula>
    </tableColumn>
    <tableColumn id="80" xr3:uid="{D3892E3C-5873-4251-97AC-82EAB27A09F5}" name="Aðrar fjármögnunarhreyfingar 2025" totalsRowFunction="custom" dataDxfId="136" totalsRowDxfId="30" dataCellStyle="Comma [0]">
      <totalsRowFormula>SUM(CE7:CE34)</totalsRowFormula>
    </tableColumn>
    <tableColumn id="81" xr3:uid="{55CB8F9D-FE1A-4416-97EF-BF5544C933C5}" name="Fjármögnunarhreyfingar samtals 2023" totalsRowFunction="custom" dataDxfId="135" totalsRowDxfId="29" dataCellStyle="Comma [0]">
      <totalsRowFormula>SUM(CF7:CF34)</totalsRowFormula>
    </tableColumn>
    <tableColumn id="82" xr3:uid="{4619C12E-CDA2-422E-BDC8-A92C6769E44F}" name="Fjármögnunarhreyfingar samtals 2024" totalsRowFunction="custom" dataDxfId="134" totalsRowDxfId="28" dataCellStyle="Comma [0]">
      <totalsRowFormula>SUM(CG7:CG34)</totalsRowFormula>
    </tableColumn>
    <tableColumn id="83" xr3:uid="{2B60ABDD-40C2-4A8C-AB59-18425A4C6F63}" name="Fjármögnunarhreyfingar samtals 2025" totalsRowFunction="custom" dataDxfId="133" totalsRowDxfId="27" dataCellStyle="Comma [0]">
      <totalsRowFormula>SUM(CH7:CH34)</totalsRowFormula>
    </tableColumn>
    <tableColumn id="84" xr3:uid="{C047FBD7-3C18-4A02-9ED7-CE68307F0558}" name="Breytingar á handbæru fé 2023" totalsRowFunction="custom" dataDxfId="132" totalsRowDxfId="26" dataCellStyle="Comma [0]">
      <totalsRowFormula>SUM(CI7:CI34)</totalsRowFormula>
    </tableColumn>
    <tableColumn id="85" xr3:uid="{0BEEC9EB-EE69-4F45-9D10-7ACA9C045862}" name="Breytingar á handbæru fé 2024" totalsRowFunction="custom" dataDxfId="131" totalsRowDxfId="25" dataCellStyle="Comma [0]">
      <totalsRowFormula>SUM(CJ7:CJ34)</totalsRowFormula>
    </tableColumn>
    <tableColumn id="86" xr3:uid="{B7AD4275-6502-40B8-A494-4A213CF94205}" name="Breytingar á handbæru fé 2025" totalsRowFunction="custom" dataDxfId="130" totalsRowDxfId="24" dataCellStyle="Comma [0]">
      <totalsRowFormula>SUM(CK7:CK34)</totalsRowFormula>
    </tableColumn>
    <tableColumn id="87" xr3:uid="{52E53A4A-4D34-45EE-A2B9-E2D91DFE08A1}" name="Framkvæmdir alls 2023" totalsRowFunction="custom" dataDxfId="129" totalsRowDxfId="23" dataCellStyle="Comma [0]">
      <totalsRowFormula>SUM(CL7:CL34)</totalsRowFormula>
    </tableColumn>
    <tableColumn id="88" xr3:uid="{A00EA5A5-0CC0-490D-B446-6F09C5B2F749}" name="Framkvæmdir alls 2024" totalsRowFunction="custom" dataDxfId="128" totalsRowDxfId="22" dataCellStyle="Comma [0]">
      <totalsRowFormula>SUM(CM7:CM34)</totalsRowFormula>
    </tableColumn>
    <tableColumn id="89" xr3:uid="{0E47DFE1-FFEA-4B6A-8787-5AB4323BAFDB}" name="Framkvæmdir alls 2025" totalsRowFunction="custom" dataDxfId="127" totalsRowDxfId="21" dataCellStyle="Comma [0]">
      <totalsRowFormula>SUM(CN7:CN34)</totalsRowFormula>
    </tableColumn>
    <tableColumn id="90" xr3:uid="{0CE96FDE-73A5-4358-9417-F79775C5A089}" name="Endurgreiðslur 2023" totalsRowFunction="custom" dataDxfId="126" totalsRowDxfId="20" dataCellStyle="Comma [0]">
      <totalsRowFormula>SUM(CO7:CO34)</totalsRowFormula>
    </tableColumn>
    <tableColumn id="91" xr3:uid="{F7FC7FD3-CBE8-4C89-B1B0-5CF059161AAB}" name="Endurgreiðslur 2024" totalsRowFunction="custom" dataDxfId="125" totalsRowDxfId="19" dataCellStyle="Comma [0]">
      <totalsRowFormula>SUM(CP7:CP34)</totalsRowFormula>
    </tableColumn>
    <tableColumn id="92" xr3:uid="{59635ED2-2D05-420C-AD0C-F496CA368663}" name="Endurgreiðslur 2025" totalsRowFunction="custom" dataDxfId="124" totalsRowDxfId="18" dataCellStyle="Comma [0]">
      <totalsRowFormula>SUM(CQ7:CQ34)</totalsRowFormula>
    </tableColumn>
    <tableColumn id="93" xr3:uid="{73423C90-3F80-46A0-BF77-F898D5F0761F}" name="Framkvæmdir, nettó 2023" totalsRowFunction="custom" dataDxfId="123" totalsRowDxfId="17" dataCellStyle="Comma [0]">
      <totalsRowFormula>SUM(CR7:CR34)</totalsRowFormula>
    </tableColumn>
    <tableColumn id="94" xr3:uid="{929E3829-F172-4B1E-9430-7CD7B9CFEF7B}" name="Framkvæmdir, nettó 2024" totalsRowFunction="custom" dataDxfId="122" totalsRowDxfId="16" dataCellStyle="Comma [0]">
      <totalsRowFormula>SUM(CS7:CS34)</totalsRowFormula>
    </tableColumn>
    <tableColumn id="95" xr3:uid="{B462E63C-5337-4E93-AB0E-94064CFC68F2}" name="Framkvæmdir, nettó 2025" totalsRowFunction="custom" dataDxfId="121" totalsRowDxfId="15" dataCellStyle="Comma [0]">
      <totalsRowFormula>SUM(CT7:CT34)</totalsRowFormula>
    </tableColumn>
    <tableColumn id="96" xr3:uid="{DBDA09D6-A438-4BE0-8F44-51C94365D323}" name="Stöðugildi 2023" totalsRowFunction="custom" dataDxfId="120" totalsRowDxfId="14">
      <totalsRowFormula>SUM(CU7:CU34)</totalsRowFormula>
    </tableColumn>
    <tableColumn id="97" xr3:uid="{640FED87-874C-4E58-991F-5FD8822FADDC}" name="Stöðugildi 2024" totalsRowFunction="custom" dataDxfId="119" totalsRowDxfId="13">
      <totalsRowFormula>SUM(CV7:CV34)</totalsRowFormula>
    </tableColumn>
    <tableColumn id="98" xr3:uid="{2A7626F6-F832-4858-AF5D-519548878396}" name="Stöðugildi 2025" totalsRowFunction="custom" dataDxfId="118" totalsRowDxfId="12">
      <totalsRowFormula>SUM(CW7:CW34)</totalsRowFormula>
    </tableColumn>
    <tableColumn id="99" xr3:uid="{DB455C8B-96D9-40C1-83DD-3F361831C9E5}" name="Útflutningur (tonn) 2023" totalsRowFunction="custom" dataDxfId="117" totalsRowDxfId="11" dataCellStyle="Comma [0]">
      <totalsRowFormula>SUM(CX7:CX34)</totalsRowFormula>
    </tableColumn>
    <tableColumn id="100" xr3:uid="{5AB06D52-9F08-4B93-A052-F9F9553B2563}" name="Útflutningur (tonn) 2024" totalsRowFunction="custom" dataDxfId="116" totalsRowDxfId="10" dataCellStyle="Comma [0]">
      <totalsRowFormula>SUM(CY7:CY34)</totalsRowFormula>
    </tableColumn>
    <tableColumn id="101" xr3:uid="{2D327DB8-9A6C-4DEB-9868-F2FCD0FAF4B3}" name="Útflutningur (tonn) 2025" totalsRowFunction="custom" dataDxfId="115" totalsRowDxfId="9" dataCellStyle="Comma [0]">
      <totalsRowFormula>SUM(CZ7:CZ34)</totalsRowFormula>
    </tableColumn>
    <tableColumn id="102" xr3:uid="{3E80EC9C-1C88-45EB-A8F8-0FF228063F30}" name="Innflutningur (tonn) 2023" totalsRowFunction="custom" dataDxfId="114" totalsRowDxfId="8" dataCellStyle="Comma [0]">
      <totalsRowFormula>SUM(DA7:DA34)</totalsRowFormula>
    </tableColumn>
    <tableColumn id="103" xr3:uid="{A877A625-84F5-4377-8DEC-F4F1BC674F99}" name="Innflutningur (tonn) 2024" totalsRowFunction="custom" dataDxfId="113" totalsRowDxfId="7" dataCellStyle="Comma [0]">
      <totalsRowFormula>SUM(DB7:DB34)</totalsRowFormula>
    </tableColumn>
    <tableColumn id="104" xr3:uid="{DEF2FF8F-6486-4FE1-A324-2519C05437C8}" name="Innflutningur (tonn) 2025" totalsRowFunction="custom" dataDxfId="112" totalsRowDxfId="6" dataCellStyle="Comma [0]">
      <totalsRowFormula>SUM(DC7:DC34)</totalsRowFormula>
    </tableColumn>
    <tableColumn id="105" xr3:uid="{4860992F-C0FF-4A97-9EF2-80B9E08FB023}" name="Landaður afli (tonn) 2023" totalsRowFunction="custom" dataDxfId="111" totalsRowDxfId="5" dataCellStyle="Comma [0]">
      <totalsRowFormula>SUM(DD7:DD34)</totalsRowFormula>
    </tableColumn>
    <tableColumn id="106" xr3:uid="{E35F04A0-6E03-4346-A8D8-9595CFC4F590}" name="Landaður afli (tonn) 2024" totalsRowFunction="custom" dataDxfId="110" totalsRowDxfId="4" dataCellStyle="Comma [0]">
      <totalsRowFormula>SUM(DE7:DE34)</totalsRowFormula>
    </tableColumn>
    <tableColumn id="107" xr3:uid="{6D11B68E-F9FE-4B08-A4B1-08BAB0810B7C}" name="Landaður afli (tonn) 2025" totalsRowFunction="custom" dataDxfId="109" totalsRowDxfId="3" dataCellStyle="Comma [0]">
      <totalsRowFormula>SUM(DF7:DF34)</totalsRowFormula>
    </tableColumn>
    <tableColumn id="108" xr3:uid="{6D26FDE5-F6C3-478A-ABDC-F920EC8D94CA}" name="Rafmagnssala (KW) 2023" totalsRowFunction="custom" dataDxfId="108" totalsRowDxfId="2" dataCellStyle="Comma [0]">
      <totalsRowFormula>SUM(DG7:DG34)</totalsRowFormula>
    </tableColumn>
    <tableColumn id="109" xr3:uid="{5ACEFDE5-2A70-4F91-A820-4E1604C5CFD4}" name="Rafmagnssala (KW) 2024" totalsRowFunction="custom" dataDxfId="107" totalsRowDxfId="1" dataCellStyle="Comma [0]">
      <totalsRowFormula>SUM(DH7:DH34)</totalsRowFormula>
    </tableColumn>
    <tableColumn id="110" xr3:uid="{C89B0CC6-2709-4084-8F28-A75159341151}" name="Rafmagnssala (KW) 2025" totalsRowFunction="custom" dataDxfId="106" totalsRowDxfId="0" dataCellStyle="Comma [0]">
      <totalsRowFormula>SUM(DI7:DI34)</totalsRow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4410-F725-4F2A-902D-D5F3737EA647}">
  <dimension ref="A1:DI43"/>
  <sheetViews>
    <sheetView tabSelected="1" topLeftCell="H10" zoomScale="88" workbookViewId="0">
      <pane xSplit="1" topLeftCell="AH1" activePane="topRight" state="frozen"/>
      <selection activeCell="H1" sqref="H1"/>
      <selection pane="topRight" activeCell="AL23" sqref="AL23"/>
    </sheetView>
  </sheetViews>
  <sheetFormatPr defaultRowHeight="14.5" x14ac:dyDescent="0.35"/>
  <cols>
    <col min="1" max="7" width="0" hidden="1" customWidth="1"/>
    <col min="8" max="8" width="23.54296875" bestFit="1" customWidth="1"/>
    <col min="9" max="9" width="23.81640625" customWidth="1"/>
    <col min="10" max="10" width="25.453125" customWidth="1"/>
    <col min="11" max="11" width="18.7265625" customWidth="1"/>
    <col min="12" max="12" width="23.81640625" customWidth="1"/>
    <col min="13" max="13" width="25.453125" customWidth="1"/>
    <col min="14" max="14" width="18.7265625" customWidth="1"/>
    <col min="15" max="15" width="23.81640625" customWidth="1"/>
    <col min="16" max="16" width="25.453125" customWidth="1"/>
    <col min="17" max="17" width="18.7265625" customWidth="1"/>
    <col min="18" max="18" width="23.81640625" customWidth="1"/>
    <col min="19" max="19" width="25.453125" customWidth="1"/>
    <col min="20" max="20" width="18.7265625" customWidth="1"/>
    <col min="21" max="21" width="23.81640625" customWidth="1"/>
    <col min="22" max="22" width="25.453125" customWidth="1"/>
    <col min="23" max="23" width="18.7265625" customWidth="1"/>
    <col min="24" max="24" width="23.81640625" customWidth="1"/>
    <col min="25" max="25" width="25.453125" customWidth="1"/>
    <col min="26" max="26" width="18.7265625" customWidth="1"/>
    <col min="27" max="27" width="23.81640625" customWidth="1"/>
    <col min="28" max="28" width="25.453125" customWidth="1"/>
    <col min="29" max="29" width="18.7265625" customWidth="1"/>
    <col min="30" max="30" width="23.81640625" customWidth="1"/>
    <col min="31" max="31" width="25.453125" customWidth="1"/>
    <col min="32" max="32" width="18.7265625" customWidth="1"/>
    <col min="33" max="33" width="23.81640625" customWidth="1"/>
    <col min="34" max="34" width="25.453125" customWidth="1"/>
    <col min="35" max="35" width="18.7265625" customWidth="1"/>
    <col min="36" max="36" width="18.6328125" customWidth="1"/>
    <col min="37" max="37" width="19.81640625" customWidth="1"/>
    <col min="38" max="38" width="18.453125" customWidth="1"/>
    <col min="39" max="39" width="24.81640625" customWidth="1"/>
    <col min="40" max="40" width="26.453125" customWidth="1"/>
    <col min="41" max="41" width="19.7265625" customWidth="1"/>
    <col min="42" max="42" width="24.81640625" customWidth="1"/>
    <col min="43" max="43" width="26.453125" customWidth="1"/>
    <col min="44" max="44" width="19.7265625" customWidth="1"/>
    <col min="45" max="45" width="24.81640625" customWidth="1"/>
    <col min="46" max="46" width="26.453125" customWidth="1"/>
    <col min="47" max="47" width="19.7265625" customWidth="1"/>
    <col min="48" max="48" width="24.81640625" customWidth="1"/>
    <col min="49" max="49" width="26.453125" customWidth="1"/>
    <col min="50" max="50" width="19.7265625" customWidth="1"/>
    <col min="51" max="51" width="24.81640625" customWidth="1"/>
    <col min="52" max="52" width="26.453125" customWidth="1"/>
    <col min="53" max="53" width="20.7265625" customWidth="1"/>
    <col min="54" max="54" width="25.81640625" customWidth="1"/>
    <col min="55" max="55" width="27.453125" customWidth="1"/>
    <col min="56" max="56" width="20.7265625" customWidth="1"/>
    <col min="57" max="57" width="25.81640625" customWidth="1"/>
    <col min="58" max="58" width="27.453125" customWidth="1"/>
    <col min="59" max="59" width="20.7265625" customWidth="1"/>
    <col min="60" max="60" width="25.81640625" customWidth="1"/>
    <col min="61" max="61" width="27.453125" customWidth="1"/>
    <col min="62" max="62" width="20.7265625" customWidth="1"/>
    <col min="63" max="63" width="25.81640625" customWidth="1"/>
    <col min="64" max="64" width="27.453125" customWidth="1"/>
    <col min="65" max="65" width="20.7265625" customWidth="1"/>
    <col min="66" max="66" width="25.81640625" customWidth="1"/>
    <col min="67" max="67" width="27.453125" customWidth="1"/>
    <col min="68" max="68" width="20.7265625" customWidth="1"/>
    <col min="69" max="69" width="25.81640625" customWidth="1"/>
    <col min="70" max="70" width="27.453125" customWidth="1"/>
    <col min="71" max="71" width="20.7265625" customWidth="1"/>
    <col min="72" max="72" width="25.81640625" customWidth="1"/>
    <col min="73" max="73" width="27.453125" customWidth="1"/>
    <col min="74" max="74" width="20.7265625" customWidth="1"/>
    <col min="75" max="75" width="25.81640625" customWidth="1"/>
    <col min="76" max="76" width="27.453125" customWidth="1"/>
    <col min="77" max="77" width="20.7265625" customWidth="1"/>
    <col min="78" max="78" width="25.81640625" customWidth="1"/>
    <col min="79" max="79" width="27.453125" customWidth="1"/>
    <col min="80" max="80" width="20.7265625" customWidth="1"/>
    <col min="81" max="81" width="25.81640625" customWidth="1"/>
    <col min="82" max="82" width="27.453125" customWidth="1"/>
    <col min="83" max="83" width="20.7265625" customWidth="1"/>
    <col min="84" max="84" width="25.81640625" customWidth="1"/>
    <col min="85" max="85" width="27.453125" customWidth="1"/>
    <col min="86" max="86" width="20.7265625" customWidth="1"/>
    <col min="87" max="87" width="25.81640625" customWidth="1"/>
    <col min="88" max="88" width="27.453125" customWidth="1"/>
    <col min="89" max="89" width="20.7265625" customWidth="1"/>
    <col min="90" max="90" width="25.81640625" customWidth="1"/>
    <col min="91" max="91" width="27.453125" customWidth="1"/>
    <col min="92" max="92" width="20.7265625" customWidth="1"/>
    <col min="93" max="93" width="25.81640625" customWidth="1"/>
    <col min="94" max="94" width="27.453125" customWidth="1"/>
    <col min="95" max="95" width="20.7265625" customWidth="1"/>
    <col min="96" max="96" width="25.81640625" customWidth="1"/>
    <col min="97" max="97" width="27.453125" customWidth="1"/>
    <col min="98" max="98" width="20.7265625" customWidth="1"/>
    <col min="99" max="99" width="25.81640625" customWidth="1"/>
    <col min="100" max="100" width="27.453125" customWidth="1"/>
    <col min="101" max="101" width="20.7265625" customWidth="1"/>
    <col min="102" max="102" width="25.81640625" customWidth="1"/>
    <col min="103" max="103" width="27.453125" customWidth="1"/>
    <col min="104" max="104" width="20.7265625" customWidth="1"/>
    <col min="105" max="105" width="25.81640625" customWidth="1"/>
    <col min="106" max="106" width="27.453125" customWidth="1"/>
    <col min="107" max="107" width="20.7265625" customWidth="1"/>
    <col min="108" max="108" width="25.81640625" customWidth="1"/>
    <col min="109" max="109" width="27.453125" customWidth="1"/>
    <col min="110" max="110" width="20.7265625" customWidth="1"/>
    <col min="111" max="111" width="25.81640625" customWidth="1"/>
    <col min="112" max="113" width="23.81640625" bestFit="1" customWidth="1"/>
  </cols>
  <sheetData>
    <row r="1" spans="1:1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7</v>
      </c>
      <c r="Q1" t="s">
        <v>7</v>
      </c>
      <c r="R1" t="s">
        <v>7</v>
      </c>
      <c r="S1" t="s">
        <v>7</v>
      </c>
      <c r="T1" t="s">
        <v>7</v>
      </c>
      <c r="U1" t="s">
        <v>7</v>
      </c>
      <c r="V1" t="s">
        <v>7</v>
      </c>
      <c r="W1" t="s">
        <v>7</v>
      </c>
      <c r="X1" t="s">
        <v>7</v>
      </c>
      <c r="Y1" t="s">
        <v>7</v>
      </c>
      <c r="Z1" t="s">
        <v>7</v>
      </c>
      <c r="AA1" t="s">
        <v>7</v>
      </c>
      <c r="AB1" t="s">
        <v>7</v>
      </c>
      <c r="AC1" t="s">
        <v>7</v>
      </c>
      <c r="AD1" t="s">
        <v>7</v>
      </c>
      <c r="AE1" t="s">
        <v>7</v>
      </c>
      <c r="AF1" t="s">
        <v>7</v>
      </c>
      <c r="AG1" t="s">
        <v>7</v>
      </c>
      <c r="AH1" t="s">
        <v>7</v>
      </c>
      <c r="AI1" t="s">
        <v>7</v>
      </c>
      <c r="AJ1" t="s">
        <v>7</v>
      </c>
      <c r="AK1" t="s">
        <v>7</v>
      </c>
      <c r="AL1" t="s">
        <v>7</v>
      </c>
      <c r="AM1" t="s">
        <v>7</v>
      </c>
      <c r="AN1" t="s">
        <v>7</v>
      </c>
      <c r="AO1" t="s">
        <v>7</v>
      </c>
      <c r="AP1" t="s">
        <v>7</v>
      </c>
      <c r="AQ1" t="s">
        <v>7</v>
      </c>
      <c r="AR1" t="s">
        <v>7</v>
      </c>
      <c r="AS1" t="s">
        <v>9</v>
      </c>
      <c r="AT1" t="s">
        <v>7</v>
      </c>
      <c r="AU1" t="s">
        <v>7</v>
      </c>
      <c r="AV1" t="s">
        <v>7</v>
      </c>
      <c r="AW1" t="s">
        <v>7</v>
      </c>
      <c r="AX1" t="s">
        <v>7</v>
      </c>
      <c r="AY1" t="s">
        <v>7</v>
      </c>
      <c r="AZ1" t="s">
        <v>7</v>
      </c>
      <c r="BA1" t="s">
        <v>7</v>
      </c>
      <c r="BB1" t="s">
        <v>7</v>
      </c>
      <c r="BC1" t="s">
        <v>7</v>
      </c>
      <c r="BD1" t="s">
        <v>7</v>
      </c>
      <c r="BE1" t="s">
        <v>7</v>
      </c>
      <c r="BF1" t="s">
        <v>7</v>
      </c>
      <c r="BG1" t="s">
        <v>7</v>
      </c>
      <c r="BH1" t="s">
        <v>7</v>
      </c>
      <c r="BI1" t="s">
        <v>7</v>
      </c>
      <c r="BJ1" t="s">
        <v>7</v>
      </c>
      <c r="BK1" t="s">
        <v>10</v>
      </c>
      <c r="BL1" t="s">
        <v>7</v>
      </c>
      <c r="BM1" t="s">
        <v>7</v>
      </c>
      <c r="BN1" t="s">
        <v>7</v>
      </c>
      <c r="BO1" t="s">
        <v>7</v>
      </c>
      <c r="BP1" t="s">
        <v>7</v>
      </c>
      <c r="BQ1" t="s">
        <v>7</v>
      </c>
      <c r="BR1" t="s">
        <v>7</v>
      </c>
      <c r="BS1" t="s">
        <v>7</v>
      </c>
      <c r="BT1" t="s">
        <v>7</v>
      </c>
      <c r="BU1" t="s">
        <v>7</v>
      </c>
      <c r="BV1" t="s">
        <v>7</v>
      </c>
      <c r="BW1" t="s">
        <v>7</v>
      </c>
      <c r="BX1" t="s">
        <v>7</v>
      </c>
      <c r="BY1" t="s">
        <v>7</v>
      </c>
      <c r="BZ1" t="s">
        <v>7</v>
      </c>
      <c r="CA1" t="s">
        <v>7</v>
      </c>
      <c r="CB1" t="s">
        <v>7</v>
      </c>
      <c r="CC1" t="s">
        <v>7</v>
      </c>
      <c r="CD1" t="s">
        <v>7</v>
      </c>
      <c r="CE1" t="s">
        <v>7</v>
      </c>
      <c r="CF1" t="s">
        <v>7</v>
      </c>
      <c r="CG1" t="s">
        <v>7</v>
      </c>
      <c r="CH1" t="s">
        <v>7</v>
      </c>
      <c r="CI1" t="s">
        <v>7</v>
      </c>
      <c r="CJ1" t="s">
        <v>7</v>
      </c>
      <c r="CK1" t="s">
        <v>7</v>
      </c>
      <c r="CL1" t="s">
        <v>11</v>
      </c>
      <c r="CM1" t="s">
        <v>7</v>
      </c>
      <c r="CN1" t="s">
        <v>7</v>
      </c>
      <c r="CO1" t="s">
        <v>7</v>
      </c>
      <c r="CP1" t="s">
        <v>7</v>
      </c>
      <c r="CQ1" t="s">
        <v>7</v>
      </c>
      <c r="CR1" t="s">
        <v>7</v>
      </c>
      <c r="CS1" t="s">
        <v>7</v>
      </c>
      <c r="CT1" t="s">
        <v>7</v>
      </c>
      <c r="CU1" t="s">
        <v>12</v>
      </c>
      <c r="CV1" t="s">
        <v>7</v>
      </c>
      <c r="CW1" t="s">
        <v>7</v>
      </c>
      <c r="CX1" t="s">
        <v>7</v>
      </c>
      <c r="CY1" t="s">
        <v>7</v>
      </c>
      <c r="CZ1" t="s">
        <v>7</v>
      </c>
      <c r="DA1" t="s">
        <v>7</v>
      </c>
      <c r="DB1" t="s">
        <v>7</v>
      </c>
      <c r="DC1" t="s">
        <v>7</v>
      </c>
      <c r="DD1" t="s">
        <v>7</v>
      </c>
      <c r="DE1" t="s">
        <v>7</v>
      </c>
      <c r="DF1" t="s">
        <v>7</v>
      </c>
      <c r="DG1" t="s">
        <v>7</v>
      </c>
      <c r="DH1" t="s">
        <v>7</v>
      </c>
      <c r="DI1" t="s">
        <v>7</v>
      </c>
    </row>
    <row r="2" spans="1:113" x14ac:dyDescent="0.35">
      <c r="I2" t="s">
        <v>13</v>
      </c>
      <c r="L2" t="s">
        <v>14</v>
      </c>
      <c r="O2" t="s">
        <v>15</v>
      </c>
      <c r="R2" t="s">
        <v>16</v>
      </c>
      <c r="U2" t="s">
        <v>17</v>
      </c>
      <c r="X2" t="s">
        <v>18</v>
      </c>
      <c r="AA2" t="s">
        <v>19</v>
      </c>
      <c r="AD2" t="s">
        <v>20</v>
      </c>
      <c r="AG2" t="s">
        <v>21</v>
      </c>
      <c r="AJ2" t="s">
        <v>22</v>
      </c>
      <c r="AM2" t="s">
        <v>23</v>
      </c>
      <c r="AP2" t="s">
        <v>24</v>
      </c>
      <c r="AS2" t="s">
        <v>25</v>
      </c>
      <c r="AV2" t="s">
        <v>26</v>
      </c>
      <c r="AY2" t="s">
        <v>27</v>
      </c>
      <c r="BB2" t="s">
        <v>28</v>
      </c>
      <c r="BE2" t="s">
        <v>29</v>
      </c>
      <c r="BH2" t="s">
        <v>30</v>
      </c>
      <c r="BK2" t="s">
        <v>31</v>
      </c>
      <c r="BN2" t="s">
        <v>32</v>
      </c>
      <c r="BQ2" t="s">
        <v>33</v>
      </c>
      <c r="BT2" t="s">
        <v>34</v>
      </c>
      <c r="BW2" t="s">
        <v>35</v>
      </c>
      <c r="BZ2" t="s">
        <v>36</v>
      </c>
      <c r="CC2" t="s">
        <v>37</v>
      </c>
      <c r="CF2" t="s">
        <v>38</v>
      </c>
      <c r="CI2" t="s">
        <v>39</v>
      </c>
      <c r="CL2" t="s">
        <v>40</v>
      </c>
      <c r="CO2" t="s">
        <v>41</v>
      </c>
      <c r="CR2" t="s">
        <v>42</v>
      </c>
      <c r="CU2" t="s">
        <v>43</v>
      </c>
      <c r="CX2" t="s">
        <v>44</v>
      </c>
      <c r="DA2" t="s">
        <v>45</v>
      </c>
      <c r="DD2" t="s">
        <v>46</v>
      </c>
      <c r="DG2" t="s">
        <v>47</v>
      </c>
    </row>
    <row r="3" spans="1:113" x14ac:dyDescent="0.35">
      <c r="H3" t="s">
        <v>286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1" t="s">
        <v>53</v>
      </c>
      <c r="O3" s="1" t="s">
        <v>54</v>
      </c>
      <c r="P3" s="1" t="s">
        <v>55</v>
      </c>
      <c r="Q3" s="1" t="s">
        <v>56</v>
      </c>
      <c r="R3" s="1" t="s">
        <v>57</v>
      </c>
      <c r="S3" s="1" t="s">
        <v>58</v>
      </c>
      <c r="T3" s="1" t="s">
        <v>59</v>
      </c>
      <c r="U3" s="1" t="s">
        <v>60</v>
      </c>
      <c r="V3" s="1" t="s">
        <v>61</v>
      </c>
      <c r="W3" s="1" t="s">
        <v>62</v>
      </c>
      <c r="X3" s="1" t="s">
        <v>63</v>
      </c>
      <c r="Y3" s="1" t="s">
        <v>64</v>
      </c>
      <c r="Z3" s="1" t="s">
        <v>65</v>
      </c>
      <c r="AA3" s="1" t="s">
        <v>66</v>
      </c>
      <c r="AB3" s="1" t="s">
        <v>67</v>
      </c>
      <c r="AC3" s="1" t="s">
        <v>68</v>
      </c>
      <c r="AD3" s="1" t="s">
        <v>69</v>
      </c>
      <c r="AE3" s="1" t="s">
        <v>70</v>
      </c>
      <c r="AF3" s="1" t="s">
        <v>71</v>
      </c>
      <c r="AG3" s="1" t="s">
        <v>72</v>
      </c>
      <c r="AH3" s="1" t="s">
        <v>73</v>
      </c>
      <c r="AI3" s="1" t="s">
        <v>74</v>
      </c>
      <c r="AJ3" s="1" t="s">
        <v>75</v>
      </c>
      <c r="AK3" s="1" t="s">
        <v>76</v>
      </c>
      <c r="AL3" s="1" t="s">
        <v>77</v>
      </c>
      <c r="AM3" s="1" t="s">
        <v>78</v>
      </c>
      <c r="AN3" s="1" t="s">
        <v>79</v>
      </c>
      <c r="AO3" s="1" t="s">
        <v>80</v>
      </c>
      <c r="AP3" s="1" t="s">
        <v>81</v>
      </c>
      <c r="AQ3" s="1" t="s">
        <v>82</v>
      </c>
      <c r="AR3" s="1" t="s">
        <v>83</v>
      </c>
      <c r="AS3" s="2" t="s">
        <v>84</v>
      </c>
      <c r="AT3" s="2" t="s">
        <v>85</v>
      </c>
      <c r="AU3" s="2" t="s">
        <v>86</v>
      </c>
      <c r="AV3" s="2" t="s">
        <v>87</v>
      </c>
      <c r="AW3" s="2" t="s">
        <v>88</v>
      </c>
      <c r="AX3" s="2" t="s">
        <v>89</v>
      </c>
      <c r="AY3" s="2" t="s">
        <v>90</v>
      </c>
      <c r="AZ3" s="2" t="s">
        <v>91</v>
      </c>
      <c r="BA3" s="2" t="s">
        <v>92</v>
      </c>
      <c r="BB3" s="2" t="s">
        <v>93</v>
      </c>
      <c r="BC3" s="2" t="s">
        <v>94</v>
      </c>
      <c r="BD3" s="2" t="s">
        <v>95</v>
      </c>
      <c r="BE3" s="2" t="s">
        <v>96</v>
      </c>
      <c r="BF3" s="2" t="s">
        <v>97</v>
      </c>
      <c r="BG3" s="2" t="s">
        <v>98</v>
      </c>
      <c r="BH3" s="2" t="s">
        <v>99</v>
      </c>
      <c r="BI3" s="2" t="s">
        <v>100</v>
      </c>
      <c r="BJ3" s="2" t="s">
        <v>101</v>
      </c>
      <c r="BK3" t="s">
        <v>102</v>
      </c>
      <c r="BL3" t="s">
        <v>103</v>
      </c>
      <c r="BM3" t="s">
        <v>104</v>
      </c>
      <c r="BN3" t="s">
        <v>105</v>
      </c>
      <c r="BO3" t="s">
        <v>106</v>
      </c>
      <c r="BP3" t="s">
        <v>107</v>
      </c>
      <c r="BQ3" t="s">
        <v>108</v>
      </c>
      <c r="BR3" t="s">
        <v>109</v>
      </c>
      <c r="BS3" t="s">
        <v>110</v>
      </c>
      <c r="BT3" t="s">
        <v>111</v>
      </c>
      <c r="BU3" t="s">
        <v>112</v>
      </c>
      <c r="BV3" t="s">
        <v>113</v>
      </c>
      <c r="BW3" t="s">
        <v>114</v>
      </c>
      <c r="BX3" t="s">
        <v>115</v>
      </c>
      <c r="BY3" t="s">
        <v>116</v>
      </c>
      <c r="BZ3" t="s">
        <v>117</v>
      </c>
      <c r="CA3" t="s">
        <v>118</v>
      </c>
      <c r="CB3" t="s">
        <v>119</v>
      </c>
      <c r="CC3" t="s">
        <v>120</v>
      </c>
      <c r="CD3" t="s">
        <v>121</v>
      </c>
      <c r="CE3" t="s">
        <v>122</v>
      </c>
      <c r="CF3" t="s">
        <v>123</v>
      </c>
      <c r="CG3" t="s">
        <v>124</v>
      </c>
      <c r="CH3" t="s">
        <v>125</v>
      </c>
      <c r="CI3" t="s">
        <v>126</v>
      </c>
      <c r="CJ3" t="s">
        <v>127</v>
      </c>
      <c r="CK3" t="s">
        <v>128</v>
      </c>
      <c r="CL3" s="3" t="s">
        <v>129</v>
      </c>
      <c r="CM3" s="3" t="s">
        <v>130</v>
      </c>
      <c r="CN3" s="3" t="s">
        <v>131</v>
      </c>
      <c r="CO3" s="3" t="s">
        <v>132</v>
      </c>
      <c r="CP3" s="3" t="s">
        <v>133</v>
      </c>
      <c r="CQ3" s="3" t="s">
        <v>134</v>
      </c>
      <c r="CR3" s="3" t="s">
        <v>135</v>
      </c>
      <c r="CS3" s="3" t="s">
        <v>136</v>
      </c>
      <c r="CT3" s="3" t="s">
        <v>137</v>
      </c>
      <c r="CU3" s="4" t="s">
        <v>138</v>
      </c>
      <c r="CV3" s="4" t="s">
        <v>139</v>
      </c>
      <c r="CW3" s="4" t="s">
        <v>140</v>
      </c>
      <c r="CX3" s="4" t="s">
        <v>141</v>
      </c>
      <c r="CY3" s="4" t="s">
        <v>142</v>
      </c>
      <c r="CZ3" s="4" t="s">
        <v>143</v>
      </c>
      <c r="DA3" s="4" t="s">
        <v>144</v>
      </c>
      <c r="DB3" s="4" t="s">
        <v>145</v>
      </c>
      <c r="DC3" s="4" t="s">
        <v>146</v>
      </c>
      <c r="DD3" s="4" t="s">
        <v>147</v>
      </c>
      <c r="DE3" s="4" t="s">
        <v>148</v>
      </c>
      <c r="DF3" s="4" t="s">
        <v>149</v>
      </c>
      <c r="DG3" s="4" t="s">
        <v>150</v>
      </c>
      <c r="DH3" s="4" t="s">
        <v>151</v>
      </c>
      <c r="DI3" s="4" t="s">
        <v>152</v>
      </c>
    </row>
    <row r="4" spans="1:113" s="10" customFormat="1" x14ac:dyDescent="0.35">
      <c r="A4" s="10" t="s">
        <v>153</v>
      </c>
      <c r="B4" s="10" t="s">
        <v>154</v>
      </c>
      <c r="E4" s="10" t="s">
        <v>155</v>
      </c>
      <c r="G4" s="10" t="s">
        <v>156</v>
      </c>
      <c r="H4" s="10" t="s">
        <v>157</v>
      </c>
      <c r="I4" s="5">
        <v>16445</v>
      </c>
      <c r="J4" s="5">
        <v>16000</v>
      </c>
      <c r="K4" s="5">
        <v>16000</v>
      </c>
      <c r="L4" s="5">
        <v>198740</v>
      </c>
      <c r="M4" s="5">
        <v>221556</v>
      </c>
      <c r="N4" s="5">
        <v>239280</v>
      </c>
      <c r="O4" s="5">
        <v>0</v>
      </c>
      <c r="P4" s="5">
        <v>0</v>
      </c>
      <c r="Q4" s="5">
        <v>0</v>
      </c>
      <c r="R4" s="5">
        <v>127417</v>
      </c>
      <c r="S4" s="5">
        <v>101700</v>
      </c>
      <c r="T4" s="5">
        <v>101701</v>
      </c>
      <c r="U4" s="5">
        <v>342602</v>
      </c>
      <c r="V4" s="5">
        <v>339256</v>
      </c>
      <c r="W4" s="5">
        <v>356981</v>
      </c>
      <c r="X4" s="5">
        <v>97241</v>
      </c>
      <c r="Y4" s="5">
        <v>102682</v>
      </c>
      <c r="Z4" s="5">
        <v>108258</v>
      </c>
      <c r="AA4" s="5">
        <v>100065</v>
      </c>
      <c r="AB4" s="5">
        <v>101291</v>
      </c>
      <c r="AC4" s="5">
        <v>106975</v>
      </c>
      <c r="AD4" s="5">
        <v>44698</v>
      </c>
      <c r="AE4" s="5">
        <v>45000</v>
      </c>
      <c r="AF4" s="5">
        <v>60460</v>
      </c>
      <c r="AG4" s="5">
        <v>242004</v>
      </c>
      <c r="AH4" s="5">
        <v>248973</v>
      </c>
      <c r="AI4" s="5">
        <v>275693</v>
      </c>
      <c r="AJ4" s="5">
        <v>-89742</v>
      </c>
      <c r="AK4" s="5">
        <v>-78000</v>
      </c>
      <c r="AL4" s="5">
        <v>-57552</v>
      </c>
      <c r="AM4" s="5">
        <v>0</v>
      </c>
      <c r="AN4" s="5">
        <v>0</v>
      </c>
      <c r="AO4" s="5">
        <v>0</v>
      </c>
      <c r="AP4" s="5">
        <v>10856</v>
      </c>
      <c r="AQ4" s="5">
        <v>12283</v>
      </c>
      <c r="AR4" s="5">
        <v>23736</v>
      </c>
      <c r="AS4" s="5">
        <v>2426420</v>
      </c>
      <c r="AT4" s="5">
        <v>2614668</v>
      </c>
      <c r="AU4" s="5">
        <v>2785143</v>
      </c>
      <c r="AV4" s="5">
        <v>152129</v>
      </c>
      <c r="AW4" s="5">
        <v>53725</v>
      </c>
      <c r="AX4" s="5">
        <v>115840</v>
      </c>
      <c r="AY4" s="5">
        <v>1227115</v>
      </c>
      <c r="AZ4" s="5">
        <v>1485980</v>
      </c>
      <c r="BA4" s="5">
        <v>1632700</v>
      </c>
      <c r="BB4" s="5">
        <v>72091</v>
      </c>
      <c r="BC4" s="5">
        <v>151477</v>
      </c>
      <c r="BD4" s="5">
        <v>153206</v>
      </c>
      <c r="BE4" s="5">
        <v>1155024</v>
      </c>
      <c r="BF4" s="5">
        <v>1189105</v>
      </c>
      <c r="BG4" s="5">
        <v>1331174</v>
      </c>
      <c r="BH4" s="5">
        <v>1199305</v>
      </c>
      <c r="BI4" s="5">
        <v>1128708</v>
      </c>
      <c r="BJ4" s="5">
        <v>1152444</v>
      </c>
      <c r="BK4" s="5">
        <v>141791</v>
      </c>
      <c r="BL4" s="5">
        <v>117508</v>
      </c>
      <c r="BM4" s="5">
        <v>121990</v>
      </c>
      <c r="BN4" s="5">
        <v>-22000</v>
      </c>
      <c r="BO4" s="5">
        <v>-309200</v>
      </c>
      <c r="BP4" s="5">
        <v>-168800</v>
      </c>
      <c r="BQ4" s="5">
        <v>-67850</v>
      </c>
      <c r="BR4" s="5">
        <v>0</v>
      </c>
      <c r="BS4" s="5">
        <v>0</v>
      </c>
      <c r="BT4" s="5">
        <v>-45849</v>
      </c>
      <c r="BU4" s="5">
        <v>-309200</v>
      </c>
      <c r="BV4" s="5">
        <v>-168800</v>
      </c>
      <c r="BW4" s="5">
        <v>0</v>
      </c>
      <c r="BX4" s="5">
        <v>160000</v>
      </c>
      <c r="BY4" s="5">
        <v>150000</v>
      </c>
      <c r="BZ4" s="5">
        <v>-31548</v>
      </c>
      <c r="CA4" s="5">
        <v>-33527</v>
      </c>
      <c r="CB4" s="5">
        <v>-39534</v>
      </c>
      <c r="CC4" s="5">
        <v>-28952</v>
      </c>
      <c r="CD4" s="5">
        <v>0</v>
      </c>
      <c r="CE4" s="5">
        <v>0</v>
      </c>
      <c r="CF4" s="5">
        <v>-60500</v>
      </c>
      <c r="CG4" s="5">
        <v>126474</v>
      </c>
      <c r="CH4" s="5">
        <v>110466</v>
      </c>
      <c r="CI4" s="5">
        <v>77402</v>
      </c>
      <c r="CJ4" s="5">
        <v>-67713</v>
      </c>
      <c r="CK4" s="5">
        <v>62115</v>
      </c>
      <c r="CL4" s="5">
        <v>709524</v>
      </c>
      <c r="CM4" s="5">
        <v>728000</v>
      </c>
      <c r="CN4" s="5">
        <v>239000</v>
      </c>
      <c r="CO4" s="5">
        <v>366150</v>
      </c>
      <c r="CP4" s="5">
        <v>418800</v>
      </c>
      <c r="CQ4" s="5">
        <v>70200</v>
      </c>
      <c r="CR4" s="5">
        <v>343374</v>
      </c>
      <c r="CS4" s="5">
        <v>309200</v>
      </c>
      <c r="CT4" s="5">
        <v>168800</v>
      </c>
      <c r="CU4" s="10">
        <v>4</v>
      </c>
      <c r="CV4" s="10">
        <v>4</v>
      </c>
      <c r="CW4" s="10">
        <v>4</v>
      </c>
      <c r="CX4" s="5">
        <v>414015</v>
      </c>
      <c r="CY4" s="5">
        <v>0</v>
      </c>
      <c r="CZ4" s="5">
        <v>0</v>
      </c>
      <c r="DA4" s="5">
        <v>8320</v>
      </c>
      <c r="DB4" s="5">
        <v>0</v>
      </c>
      <c r="DC4" s="5">
        <v>0</v>
      </c>
      <c r="DD4" s="5">
        <v>2923</v>
      </c>
      <c r="DE4" s="5">
        <v>0</v>
      </c>
      <c r="DF4" s="5">
        <v>0</v>
      </c>
      <c r="DG4" s="5">
        <v>527688</v>
      </c>
      <c r="DH4" s="5">
        <v>0</v>
      </c>
      <c r="DI4" s="5">
        <v>0</v>
      </c>
    </row>
    <row r="5" spans="1:113" s="10" customFormat="1" x14ac:dyDescent="0.35">
      <c r="A5" s="10" t="s">
        <v>158</v>
      </c>
      <c r="B5" s="10" t="s">
        <v>159</v>
      </c>
      <c r="E5" s="10" t="s">
        <v>160</v>
      </c>
      <c r="G5" s="10" t="s">
        <v>161</v>
      </c>
      <c r="H5" s="10" t="s">
        <v>162</v>
      </c>
      <c r="I5" s="5">
        <v>76204</v>
      </c>
      <c r="J5" s="5">
        <v>65000</v>
      </c>
      <c r="K5" s="5">
        <v>0</v>
      </c>
      <c r="L5" s="5">
        <v>4392</v>
      </c>
      <c r="M5" s="5">
        <v>3200</v>
      </c>
      <c r="N5" s="5">
        <v>0</v>
      </c>
      <c r="O5" s="5">
        <v>76698</v>
      </c>
      <c r="P5" s="5">
        <v>90000</v>
      </c>
      <c r="Q5" s="5">
        <v>0</v>
      </c>
      <c r="R5" s="5">
        <v>31250</v>
      </c>
      <c r="S5" s="5">
        <v>31800</v>
      </c>
      <c r="T5" s="5">
        <v>0</v>
      </c>
      <c r="U5" s="5">
        <v>188544</v>
      </c>
      <c r="V5" s="5">
        <v>190000</v>
      </c>
      <c r="W5" s="5">
        <v>0</v>
      </c>
      <c r="X5" s="5">
        <v>68455</v>
      </c>
      <c r="Y5" s="5">
        <v>71500</v>
      </c>
      <c r="Z5" s="5">
        <v>0</v>
      </c>
      <c r="AA5" s="5">
        <v>44696</v>
      </c>
      <c r="AB5" s="5">
        <v>42400</v>
      </c>
      <c r="AC5" s="5">
        <v>0</v>
      </c>
      <c r="AD5" s="5">
        <v>13905</v>
      </c>
      <c r="AE5" s="5">
        <v>14200</v>
      </c>
      <c r="AF5" s="5">
        <v>0</v>
      </c>
      <c r="AG5" s="5">
        <v>113151</v>
      </c>
      <c r="AH5" s="5">
        <v>113900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75041</v>
      </c>
      <c r="AQ5" s="5">
        <v>76200</v>
      </c>
      <c r="AR5" s="5">
        <v>0</v>
      </c>
      <c r="AS5" s="5">
        <v>648256</v>
      </c>
      <c r="AT5" s="5">
        <v>706000</v>
      </c>
      <c r="AU5" s="5">
        <v>0</v>
      </c>
      <c r="AV5" s="5">
        <v>148221</v>
      </c>
      <c r="AW5" s="5">
        <v>170000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646506</v>
      </c>
      <c r="BI5" s="5">
        <v>680000</v>
      </c>
      <c r="BJ5" s="5">
        <v>0</v>
      </c>
      <c r="BK5" s="5">
        <v>75041</v>
      </c>
      <c r="BL5" s="5">
        <v>38280</v>
      </c>
      <c r="BM5" s="5">
        <v>0</v>
      </c>
      <c r="BN5" s="5">
        <v>-43947</v>
      </c>
      <c r="BO5" s="5">
        <v>-20000</v>
      </c>
      <c r="BP5" s="5">
        <v>0</v>
      </c>
      <c r="BQ5" s="5">
        <v>0</v>
      </c>
      <c r="BR5" s="5">
        <v>0</v>
      </c>
      <c r="BS5" s="5">
        <v>0</v>
      </c>
      <c r="BT5" s="5">
        <v>-43947</v>
      </c>
      <c r="BU5" s="5">
        <v>-20000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50000</v>
      </c>
      <c r="CM5" s="5">
        <v>20000</v>
      </c>
      <c r="CN5" s="5" t="s">
        <v>163</v>
      </c>
      <c r="CO5" s="5">
        <v>30000</v>
      </c>
      <c r="CP5" s="5">
        <v>12000</v>
      </c>
      <c r="CQ5" s="5">
        <v>0</v>
      </c>
      <c r="CR5" s="5">
        <v>20000</v>
      </c>
      <c r="CS5" s="5">
        <v>8000</v>
      </c>
      <c r="CT5" s="5">
        <v>0</v>
      </c>
      <c r="CU5" s="10">
        <v>4</v>
      </c>
      <c r="CV5" s="10">
        <v>4</v>
      </c>
      <c r="CX5" s="5">
        <v>0</v>
      </c>
      <c r="CY5" s="5">
        <v>0</v>
      </c>
      <c r="CZ5" s="5">
        <v>0</v>
      </c>
      <c r="DA5" s="5">
        <v>9407</v>
      </c>
      <c r="DB5" s="5">
        <v>9000</v>
      </c>
      <c r="DC5" s="5">
        <v>0</v>
      </c>
      <c r="DD5" s="5">
        <v>17500</v>
      </c>
      <c r="DE5" s="5">
        <v>18500</v>
      </c>
      <c r="DF5" s="5" t="s">
        <v>163</v>
      </c>
      <c r="DG5" s="5">
        <v>452669</v>
      </c>
      <c r="DH5" s="5">
        <v>450000</v>
      </c>
      <c r="DI5" s="5">
        <v>0</v>
      </c>
    </row>
    <row r="6" spans="1:113" s="10" customFormat="1" x14ac:dyDescent="0.35">
      <c r="A6" s="10" t="s">
        <v>164</v>
      </c>
      <c r="B6" s="10" t="s">
        <v>165</v>
      </c>
      <c r="E6" s="10" t="s">
        <v>166</v>
      </c>
      <c r="G6" s="10" t="s">
        <v>167</v>
      </c>
      <c r="H6" s="10" t="s">
        <v>168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2255</v>
      </c>
      <c r="S6" s="5">
        <v>685</v>
      </c>
      <c r="T6" s="5">
        <v>720</v>
      </c>
      <c r="U6" s="5">
        <v>2255</v>
      </c>
      <c r="V6" s="5">
        <v>685</v>
      </c>
      <c r="W6" s="5">
        <v>720</v>
      </c>
      <c r="X6" s="5">
        <v>0</v>
      </c>
      <c r="Y6" s="5">
        <v>0</v>
      </c>
      <c r="Z6" s="5">
        <v>0</v>
      </c>
      <c r="AA6" s="5">
        <v>2254</v>
      </c>
      <c r="AB6" s="5">
        <v>652</v>
      </c>
      <c r="AC6" s="5">
        <v>675</v>
      </c>
      <c r="AD6" s="5">
        <v>415</v>
      </c>
      <c r="AE6" s="5">
        <v>196</v>
      </c>
      <c r="AF6" s="5">
        <v>35</v>
      </c>
      <c r="AG6" s="5">
        <v>2670</v>
      </c>
      <c r="AH6" s="5">
        <v>848</v>
      </c>
      <c r="AI6" s="5">
        <v>710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-415</v>
      </c>
      <c r="AQ6" s="5">
        <v>-162</v>
      </c>
      <c r="AR6" s="5">
        <v>9</v>
      </c>
      <c r="AS6" s="5">
        <v>13844</v>
      </c>
      <c r="AT6" s="5">
        <v>13648</v>
      </c>
      <c r="AU6" s="5">
        <v>13613</v>
      </c>
      <c r="AV6" s="5">
        <v>0</v>
      </c>
      <c r="AW6" s="5">
        <v>34</v>
      </c>
      <c r="AX6" s="5">
        <v>78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13844</v>
      </c>
      <c r="BI6" s="5">
        <v>13682</v>
      </c>
      <c r="BJ6" s="5">
        <v>13691</v>
      </c>
      <c r="BK6" s="5">
        <v>-2255</v>
      </c>
      <c r="BL6" s="5">
        <v>34</v>
      </c>
      <c r="BM6" s="5">
        <v>44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-34</v>
      </c>
      <c r="CE6" s="5">
        <v>-44</v>
      </c>
      <c r="CF6" s="5">
        <v>0</v>
      </c>
      <c r="CG6" s="5">
        <v>-34</v>
      </c>
      <c r="CH6" s="5">
        <v>-44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10">
        <v>0</v>
      </c>
      <c r="CV6" s="10">
        <v>0</v>
      </c>
      <c r="CW6" s="10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30000</v>
      </c>
      <c r="DI6" s="5">
        <v>30000</v>
      </c>
    </row>
    <row r="7" spans="1:113" s="10" customFormat="1" x14ac:dyDescent="0.35">
      <c r="A7" s="10" t="s">
        <v>169</v>
      </c>
      <c r="B7" s="10" t="s">
        <v>170</v>
      </c>
      <c r="E7" s="10" t="s">
        <v>171</v>
      </c>
      <c r="G7" s="10" t="s">
        <v>172</v>
      </c>
      <c r="H7" s="10" t="s">
        <v>173</v>
      </c>
      <c r="I7" s="5">
        <v>116734.738</v>
      </c>
      <c r="J7" s="5">
        <v>124962.894</v>
      </c>
      <c r="K7" s="5">
        <v>129461.558</v>
      </c>
      <c r="L7" s="5">
        <v>43255.404999999999</v>
      </c>
      <c r="M7" s="5">
        <v>44582.209000000003</v>
      </c>
      <c r="N7" s="5">
        <v>46187.169000000002</v>
      </c>
      <c r="O7" s="5">
        <v>0</v>
      </c>
      <c r="P7" s="5">
        <v>0</v>
      </c>
      <c r="Q7" s="5">
        <v>0</v>
      </c>
      <c r="R7" s="5">
        <v>54461.703000000001</v>
      </c>
      <c r="S7" s="5">
        <v>58594.2</v>
      </c>
      <c r="T7" s="5">
        <v>60703.273000000001</v>
      </c>
      <c r="U7" s="5">
        <v>214451.84599999999</v>
      </c>
      <c r="V7" s="5">
        <v>228139.30300000001</v>
      </c>
      <c r="W7" s="5">
        <v>236352</v>
      </c>
      <c r="X7" s="5">
        <v>28726.138999999999</v>
      </c>
      <c r="Y7" s="5">
        <v>30984.274000000001</v>
      </c>
      <c r="Z7" s="5">
        <v>32409.550999999999</v>
      </c>
      <c r="AA7" s="5">
        <v>21553.59</v>
      </c>
      <c r="AB7" s="5">
        <v>20991.526000000002</v>
      </c>
      <c r="AC7" s="5">
        <v>21747.221000000001</v>
      </c>
      <c r="AD7" s="5">
        <v>10698.817999999999</v>
      </c>
      <c r="AE7" s="5">
        <v>13417.210999999999</v>
      </c>
      <c r="AF7" s="5">
        <v>17817.210999999999</v>
      </c>
      <c r="AG7" s="5">
        <v>60978.546999999999</v>
      </c>
      <c r="AH7" s="5">
        <v>65393.010999999999</v>
      </c>
      <c r="AI7" s="5">
        <v>71973.982000000004</v>
      </c>
      <c r="AJ7" s="5">
        <v>-18801.087</v>
      </c>
      <c r="AK7" s="5">
        <v>-14250.696</v>
      </c>
      <c r="AL7" s="5">
        <v>-10122.032999999999</v>
      </c>
      <c r="AM7" s="5">
        <v>0</v>
      </c>
      <c r="AN7" s="5">
        <v>0</v>
      </c>
      <c r="AO7" s="5">
        <v>0</v>
      </c>
      <c r="AP7" s="5">
        <v>134672.212</v>
      </c>
      <c r="AQ7" s="5">
        <v>148495.59599999999</v>
      </c>
      <c r="AR7" s="5">
        <v>154255.98499999999</v>
      </c>
      <c r="AS7" s="5">
        <v>1021406.436</v>
      </c>
      <c r="AT7" s="5">
        <v>1184629.486</v>
      </c>
      <c r="AU7" s="5">
        <v>1325700.7760000001</v>
      </c>
      <c r="AV7" s="5">
        <v>774888.99699999997</v>
      </c>
      <c r="AW7" s="5">
        <v>852048.57299999997</v>
      </c>
      <c r="AX7" s="5">
        <v>910937.07299999997</v>
      </c>
      <c r="AY7" s="5">
        <v>201649.745</v>
      </c>
      <c r="AZ7" s="5">
        <v>182661.29699999999</v>
      </c>
      <c r="BA7" s="5">
        <v>169476.283</v>
      </c>
      <c r="BB7" s="5">
        <v>32273.97</v>
      </c>
      <c r="BC7" s="5">
        <v>22704.513999999999</v>
      </c>
      <c r="BD7" s="5">
        <v>23388.246999999999</v>
      </c>
      <c r="BE7" s="5">
        <v>169375.77499999999</v>
      </c>
      <c r="BF7" s="5">
        <v>159956.78200000001</v>
      </c>
      <c r="BG7" s="5">
        <v>146088.03599999999</v>
      </c>
      <c r="BH7" s="5">
        <v>819756.69099999999</v>
      </c>
      <c r="BI7" s="5">
        <v>1001968.19</v>
      </c>
      <c r="BJ7" s="5">
        <v>1156224.4920000001</v>
      </c>
      <c r="BK7" s="5">
        <v>157489.44699999999</v>
      </c>
      <c r="BL7" s="5">
        <v>170495.23699999999</v>
      </c>
      <c r="BM7" s="5">
        <v>177045.39300000001</v>
      </c>
      <c r="BN7" s="5">
        <v>-11431.992</v>
      </c>
      <c r="BO7" s="5">
        <v>-100000</v>
      </c>
      <c r="BP7" s="5">
        <v>-100000</v>
      </c>
      <c r="BQ7" s="5">
        <v>0</v>
      </c>
      <c r="BR7" s="5">
        <v>0</v>
      </c>
      <c r="BS7" s="5">
        <v>0</v>
      </c>
      <c r="BT7" s="5">
        <v>-11431.992</v>
      </c>
      <c r="BU7" s="5">
        <v>-100000</v>
      </c>
      <c r="BV7" s="5">
        <v>-100000</v>
      </c>
      <c r="BW7" s="5">
        <v>0</v>
      </c>
      <c r="BX7" s="5">
        <v>0</v>
      </c>
      <c r="BY7" s="5">
        <v>0</v>
      </c>
      <c r="BZ7" s="5">
        <v>-26199.581999999999</v>
      </c>
      <c r="CA7" s="5">
        <v>-27732.36</v>
      </c>
      <c r="CB7" s="5">
        <v>-18156.922999999999</v>
      </c>
      <c r="CC7" s="5">
        <v>-127891.43799999999</v>
      </c>
      <c r="CD7" s="5">
        <v>-42762.877</v>
      </c>
      <c r="CE7" s="5">
        <v>-58888.47</v>
      </c>
      <c r="CF7" s="5">
        <v>-154091.01999999999</v>
      </c>
      <c r="CG7" s="5">
        <v>-70495.236999999994</v>
      </c>
      <c r="CH7" s="5">
        <v>-77045.392999999996</v>
      </c>
      <c r="CI7" s="5">
        <v>0</v>
      </c>
      <c r="CJ7" s="5">
        <v>0</v>
      </c>
      <c r="CK7" s="5">
        <v>0</v>
      </c>
      <c r="CL7" s="5">
        <v>100000</v>
      </c>
      <c r="CM7" s="5">
        <v>100000</v>
      </c>
      <c r="CN7" s="5">
        <v>100000</v>
      </c>
      <c r="CO7" s="5">
        <v>75000</v>
      </c>
      <c r="CP7" s="5">
        <v>60000</v>
      </c>
      <c r="CQ7" s="5">
        <v>60000</v>
      </c>
      <c r="CR7" s="5">
        <v>11406</v>
      </c>
      <c r="CS7" s="5">
        <v>0</v>
      </c>
      <c r="CT7" s="5">
        <v>0</v>
      </c>
      <c r="CU7" s="10">
        <v>2</v>
      </c>
      <c r="CV7" s="10">
        <v>2</v>
      </c>
      <c r="CW7" s="10">
        <v>2</v>
      </c>
      <c r="CX7" s="5">
        <v>56936.44</v>
      </c>
      <c r="CY7" s="5">
        <v>0</v>
      </c>
      <c r="CZ7" s="5">
        <v>0</v>
      </c>
      <c r="DA7" s="5">
        <v>3656</v>
      </c>
      <c r="DB7" s="5">
        <v>0</v>
      </c>
      <c r="DC7" s="5">
        <v>0</v>
      </c>
      <c r="DD7" s="5">
        <v>146615.05799999999</v>
      </c>
      <c r="DE7" s="5">
        <v>0</v>
      </c>
      <c r="DF7" s="5">
        <v>0</v>
      </c>
      <c r="DG7" s="5">
        <v>101576.67</v>
      </c>
      <c r="DH7" s="5">
        <v>0</v>
      </c>
      <c r="DI7" s="5">
        <v>0</v>
      </c>
    </row>
    <row r="8" spans="1:113" s="10" customFormat="1" x14ac:dyDescent="0.35">
      <c r="A8" s="10" t="s">
        <v>174</v>
      </c>
      <c r="B8" s="10" t="s">
        <v>175</v>
      </c>
      <c r="E8" s="10" t="s">
        <v>176</v>
      </c>
      <c r="G8" s="10" t="s">
        <v>177</v>
      </c>
      <c r="H8" s="10" t="s">
        <v>178</v>
      </c>
      <c r="I8" s="5">
        <v>128284</v>
      </c>
      <c r="J8" s="5">
        <v>130000</v>
      </c>
      <c r="K8" s="5">
        <v>145000</v>
      </c>
      <c r="L8" s="5">
        <v>292456</v>
      </c>
      <c r="M8" s="5">
        <v>305000</v>
      </c>
      <c r="N8" s="5">
        <v>320000</v>
      </c>
      <c r="O8" s="5">
        <v>61980</v>
      </c>
      <c r="P8" s="5">
        <v>65000</v>
      </c>
      <c r="Q8" s="5">
        <v>75000</v>
      </c>
      <c r="R8" s="5">
        <v>438653</v>
      </c>
      <c r="S8" s="5">
        <v>430611</v>
      </c>
      <c r="T8" s="5">
        <v>457515</v>
      </c>
      <c r="U8" s="5">
        <v>931374</v>
      </c>
      <c r="V8" s="5">
        <v>930611</v>
      </c>
      <c r="W8" s="5">
        <v>997515</v>
      </c>
      <c r="X8" s="5">
        <v>293092</v>
      </c>
      <c r="Y8" s="5">
        <v>302803</v>
      </c>
      <c r="Z8" s="5">
        <v>325099</v>
      </c>
      <c r="AA8" s="5">
        <v>259652</v>
      </c>
      <c r="AB8" s="5">
        <v>276806</v>
      </c>
      <c r="AC8" s="5">
        <v>287178</v>
      </c>
      <c r="AD8" s="5">
        <v>119716</v>
      </c>
      <c r="AE8" s="5">
        <v>125944</v>
      </c>
      <c r="AF8" s="5">
        <v>125944</v>
      </c>
      <c r="AG8" s="5">
        <v>672460</v>
      </c>
      <c r="AH8" s="5">
        <v>705553</v>
      </c>
      <c r="AI8" s="5">
        <v>738221</v>
      </c>
      <c r="AJ8" s="5">
        <v>44926</v>
      </c>
      <c r="AK8" s="5">
        <v>13014</v>
      </c>
      <c r="AL8" s="5">
        <v>8702</v>
      </c>
      <c r="AM8" s="5">
        <v>0</v>
      </c>
      <c r="AN8" s="5">
        <v>0</v>
      </c>
      <c r="AO8" s="5">
        <v>0</v>
      </c>
      <c r="AP8" s="5">
        <v>303839</v>
      </c>
      <c r="AQ8" s="5">
        <v>238073</v>
      </c>
      <c r="AR8" s="5">
        <v>267996</v>
      </c>
      <c r="AS8" s="5">
        <v>4148617</v>
      </c>
      <c r="AT8" s="5">
        <v>4334136</v>
      </c>
      <c r="AU8" s="5">
        <v>4608268</v>
      </c>
      <c r="AV8" s="5">
        <v>1355004</v>
      </c>
      <c r="AW8" s="5">
        <v>1435445</v>
      </c>
      <c r="AX8" s="5">
        <v>1697908</v>
      </c>
      <c r="AY8" s="5">
        <v>320368</v>
      </c>
      <c r="AZ8" s="5">
        <v>376077</v>
      </c>
      <c r="BA8" s="5">
        <v>382212</v>
      </c>
      <c r="BB8" s="5">
        <v>52811</v>
      </c>
      <c r="BC8" s="5">
        <v>118352</v>
      </c>
      <c r="BD8" s="5">
        <v>120710</v>
      </c>
      <c r="BE8" s="5">
        <v>267558</v>
      </c>
      <c r="BF8" s="5">
        <v>257732</v>
      </c>
      <c r="BG8" s="5">
        <v>261501</v>
      </c>
      <c r="BH8" s="5">
        <v>3828248</v>
      </c>
      <c r="BI8" s="5">
        <v>3958060</v>
      </c>
      <c r="BJ8" s="5">
        <v>4226055</v>
      </c>
      <c r="BK8" s="5">
        <v>450773</v>
      </c>
      <c r="BL8" s="5">
        <v>399017</v>
      </c>
      <c r="BM8" s="5">
        <v>429640</v>
      </c>
      <c r="BN8" s="5">
        <v>-125414</v>
      </c>
      <c r="BO8" s="5">
        <v>-210000</v>
      </c>
      <c r="BP8" s="5">
        <v>-140000</v>
      </c>
      <c r="BQ8" s="5">
        <v>142764</v>
      </c>
      <c r="BR8" s="5">
        <v>0</v>
      </c>
      <c r="BS8" s="5">
        <v>0</v>
      </c>
      <c r="BT8" s="5">
        <v>17350</v>
      </c>
      <c r="BU8" s="5">
        <v>-210000</v>
      </c>
      <c r="BV8" s="5">
        <v>-140000</v>
      </c>
      <c r="BW8" s="5">
        <v>0</v>
      </c>
      <c r="BX8" s="5">
        <v>0</v>
      </c>
      <c r="BY8" s="5">
        <v>0</v>
      </c>
      <c r="BZ8" s="5">
        <v>-6267</v>
      </c>
      <c r="CA8" s="5">
        <v>-6267</v>
      </c>
      <c r="CB8" s="5">
        <v>-6267</v>
      </c>
      <c r="CC8" s="5">
        <v>-25588</v>
      </c>
      <c r="CD8" s="5">
        <v>0</v>
      </c>
      <c r="CE8" s="5">
        <v>0</v>
      </c>
      <c r="CF8" s="5">
        <v>-31854</v>
      </c>
      <c r="CG8" s="5">
        <v>-6267</v>
      </c>
      <c r="CH8" s="5">
        <v>-6267</v>
      </c>
      <c r="CI8" s="5">
        <v>332191</v>
      </c>
      <c r="CJ8" s="5">
        <v>463138</v>
      </c>
      <c r="CK8" s="5">
        <v>262462</v>
      </c>
      <c r="CL8" s="5">
        <v>125414</v>
      </c>
      <c r="CM8" s="5">
        <v>210000</v>
      </c>
      <c r="CN8" s="5">
        <v>240000</v>
      </c>
      <c r="CO8" s="5">
        <v>0</v>
      </c>
      <c r="CP8" s="5">
        <v>0</v>
      </c>
      <c r="CQ8" s="5">
        <v>0</v>
      </c>
      <c r="CR8" s="5">
        <v>125414</v>
      </c>
      <c r="CS8" s="5">
        <v>210000</v>
      </c>
      <c r="CT8" s="5">
        <v>240000</v>
      </c>
      <c r="CU8" s="10">
        <v>15</v>
      </c>
      <c r="CV8" s="10">
        <v>15</v>
      </c>
      <c r="CW8" s="10">
        <v>15</v>
      </c>
      <c r="CX8" s="5">
        <v>246319</v>
      </c>
      <c r="CY8" s="5">
        <v>250000</v>
      </c>
      <c r="CZ8" s="5">
        <v>250000</v>
      </c>
      <c r="DA8" s="5">
        <v>759815</v>
      </c>
      <c r="DB8" s="5">
        <v>770000</v>
      </c>
      <c r="DC8" s="5">
        <v>780000</v>
      </c>
      <c r="DD8" s="5">
        <v>39101</v>
      </c>
      <c r="DE8" s="5">
        <v>40000</v>
      </c>
      <c r="DF8" s="5">
        <v>40000</v>
      </c>
      <c r="DG8" s="5">
        <v>2845000</v>
      </c>
      <c r="DH8" s="5">
        <v>2900000</v>
      </c>
      <c r="DI8" s="5">
        <v>3000000</v>
      </c>
    </row>
    <row r="9" spans="1:113" s="10" customFormat="1" x14ac:dyDescent="0.35">
      <c r="A9" s="10" t="s">
        <v>179</v>
      </c>
      <c r="B9" s="10" t="s">
        <v>180</v>
      </c>
      <c r="E9" s="10" t="s">
        <v>181</v>
      </c>
      <c r="G9" s="10" t="s">
        <v>182</v>
      </c>
      <c r="H9" s="10" t="s">
        <v>183</v>
      </c>
      <c r="I9" s="5">
        <v>81548</v>
      </c>
      <c r="J9" s="5">
        <v>82032</v>
      </c>
      <c r="K9" s="5">
        <v>84985</v>
      </c>
      <c r="L9" s="5">
        <v>27752</v>
      </c>
      <c r="M9" s="5">
        <v>28952</v>
      </c>
      <c r="N9" s="5">
        <v>29995</v>
      </c>
      <c r="O9" s="5">
        <v>6181</v>
      </c>
      <c r="P9" s="5">
        <v>10000</v>
      </c>
      <c r="Q9" s="5">
        <v>15000</v>
      </c>
      <c r="R9" s="5">
        <v>104230</v>
      </c>
      <c r="S9" s="5">
        <v>93534</v>
      </c>
      <c r="T9" s="5">
        <v>92260</v>
      </c>
      <c r="U9" s="5">
        <v>219711</v>
      </c>
      <c r="V9" s="5">
        <v>214518</v>
      </c>
      <c r="W9" s="5">
        <v>222240</v>
      </c>
      <c r="X9" s="5">
        <v>70649</v>
      </c>
      <c r="Y9" s="5">
        <v>82655</v>
      </c>
      <c r="Z9" s="5">
        <v>86436</v>
      </c>
      <c r="AA9" s="5">
        <v>69774</v>
      </c>
      <c r="AB9" s="5">
        <v>62018</v>
      </c>
      <c r="AC9" s="5">
        <v>64251</v>
      </c>
      <c r="AD9" s="5">
        <v>26536</v>
      </c>
      <c r="AE9" s="5">
        <v>25689</v>
      </c>
      <c r="AF9" s="5">
        <v>32522</v>
      </c>
      <c r="AG9" s="5">
        <v>166959</v>
      </c>
      <c r="AH9" s="5">
        <v>170362</v>
      </c>
      <c r="AI9" s="5">
        <v>183209</v>
      </c>
      <c r="AJ9" s="5">
        <v>-5448</v>
      </c>
      <c r="AK9" s="5">
        <v>-3171</v>
      </c>
      <c r="AL9" s="5">
        <v>-2148</v>
      </c>
      <c r="AM9" s="5">
        <v>0</v>
      </c>
      <c r="AN9" s="5">
        <v>0</v>
      </c>
      <c r="AO9" s="5">
        <v>0</v>
      </c>
      <c r="AP9" s="5">
        <v>-47304</v>
      </c>
      <c r="AQ9" s="5">
        <v>-40985</v>
      </c>
      <c r="AR9" s="5">
        <v>-36883</v>
      </c>
      <c r="AS9" s="5">
        <v>636218</v>
      </c>
      <c r="AT9" s="5">
        <v>834570</v>
      </c>
      <c r="AU9" s="5">
        <v>854880</v>
      </c>
      <c r="AV9" s="5">
        <v>136133</v>
      </c>
      <c r="AW9" s="5">
        <v>236974</v>
      </c>
      <c r="AX9" s="5">
        <v>243773</v>
      </c>
      <c r="AY9" s="5">
        <v>52447</v>
      </c>
      <c r="AZ9" s="5">
        <v>209813</v>
      </c>
      <c r="BA9" s="5">
        <v>206684</v>
      </c>
      <c r="BB9" s="5">
        <v>13379</v>
      </c>
      <c r="BC9" s="5">
        <v>178616</v>
      </c>
      <c r="BD9" s="5">
        <v>184608</v>
      </c>
      <c r="BE9" s="5">
        <v>39068</v>
      </c>
      <c r="BF9" s="5">
        <v>31197</v>
      </c>
      <c r="BG9" s="5">
        <v>22076</v>
      </c>
      <c r="BH9" s="5">
        <v>583771</v>
      </c>
      <c r="BI9" s="5">
        <v>624757</v>
      </c>
      <c r="BJ9" s="5">
        <v>648196</v>
      </c>
      <c r="BK9" s="5">
        <v>77699</v>
      </c>
      <c r="BL9" s="5">
        <v>68380</v>
      </c>
      <c r="BM9" s="5">
        <v>70401</v>
      </c>
      <c r="BN9" s="5">
        <v>-59511</v>
      </c>
      <c r="BO9" s="5">
        <v>-123200</v>
      </c>
      <c r="BP9" s="5">
        <v>-31187</v>
      </c>
      <c r="BQ9" s="5">
        <v>0</v>
      </c>
      <c r="BR9" s="5">
        <v>0</v>
      </c>
      <c r="BS9" s="5">
        <v>0</v>
      </c>
      <c r="BT9" s="5">
        <v>-59511</v>
      </c>
      <c r="BU9" s="5">
        <v>-123200</v>
      </c>
      <c r="BV9" s="5">
        <v>-31187</v>
      </c>
      <c r="BW9" s="5">
        <v>0</v>
      </c>
      <c r="BX9" s="5">
        <v>0</v>
      </c>
      <c r="BY9" s="5">
        <v>0</v>
      </c>
      <c r="BZ9" s="5">
        <v>-9283</v>
      </c>
      <c r="CA9" s="5">
        <v>-9672</v>
      </c>
      <c r="CB9" s="5">
        <v>-9730</v>
      </c>
      <c r="CC9" s="5">
        <v>-13791</v>
      </c>
      <c r="CD9" s="5">
        <v>64492</v>
      </c>
      <c r="CE9" s="5">
        <v>-29484</v>
      </c>
      <c r="CF9" s="5">
        <v>-23074</v>
      </c>
      <c r="CG9" s="5">
        <v>54820</v>
      </c>
      <c r="CH9" s="5">
        <v>-39214</v>
      </c>
      <c r="CI9" s="5">
        <v>31</v>
      </c>
      <c r="CJ9" s="5">
        <v>0</v>
      </c>
      <c r="CK9" s="5">
        <v>0</v>
      </c>
      <c r="CL9" s="5">
        <v>129367</v>
      </c>
      <c r="CM9" s="5">
        <v>175765</v>
      </c>
      <c r="CN9" s="5">
        <v>41583</v>
      </c>
      <c r="CO9" s="5">
        <v>69856</v>
      </c>
      <c r="CP9" s="5">
        <v>52565</v>
      </c>
      <c r="CQ9" s="5">
        <v>10666</v>
      </c>
      <c r="CR9" s="5">
        <v>59511</v>
      </c>
      <c r="CS9" s="5">
        <v>123200</v>
      </c>
      <c r="CT9" s="5">
        <v>31187</v>
      </c>
      <c r="CU9" s="10">
        <v>3.5</v>
      </c>
      <c r="CV9" s="10">
        <v>3.5</v>
      </c>
      <c r="CW9" s="10">
        <v>3.5</v>
      </c>
      <c r="CX9" s="5">
        <v>19564</v>
      </c>
      <c r="CY9" s="5">
        <v>19680</v>
      </c>
      <c r="CZ9" s="5">
        <v>19680</v>
      </c>
      <c r="DA9" s="5">
        <v>23929</v>
      </c>
      <c r="DB9" s="5">
        <v>24071</v>
      </c>
      <c r="DC9" s="5">
        <v>24071</v>
      </c>
      <c r="DD9" s="5">
        <v>23713</v>
      </c>
      <c r="DE9" s="5">
        <v>23854</v>
      </c>
      <c r="DF9" s="5">
        <v>23854</v>
      </c>
      <c r="DG9" s="5">
        <v>906599</v>
      </c>
      <c r="DH9" s="5">
        <v>911980</v>
      </c>
      <c r="DI9" s="5">
        <v>911980</v>
      </c>
    </row>
    <row r="10" spans="1:113" s="10" customFormat="1" x14ac:dyDescent="0.35">
      <c r="A10" s="10" t="s">
        <v>184</v>
      </c>
      <c r="B10" s="10" t="s">
        <v>185</v>
      </c>
      <c r="E10" s="10" t="s">
        <v>186</v>
      </c>
      <c r="G10" s="10" t="s">
        <v>187</v>
      </c>
      <c r="H10" s="10" t="s">
        <v>188</v>
      </c>
      <c r="I10" s="5">
        <v>50966</v>
      </c>
      <c r="J10" s="5">
        <v>53000</v>
      </c>
      <c r="K10" s="5">
        <v>54590</v>
      </c>
      <c r="L10" s="5">
        <v>0</v>
      </c>
      <c r="M10" s="5">
        <v>3100</v>
      </c>
      <c r="N10" s="5">
        <v>3193</v>
      </c>
      <c r="O10" s="5">
        <v>0</v>
      </c>
      <c r="P10" s="5">
        <v>0</v>
      </c>
      <c r="Q10" s="5">
        <v>0</v>
      </c>
      <c r="R10" s="5">
        <v>68387</v>
      </c>
      <c r="S10" s="5">
        <v>71450</v>
      </c>
      <c r="T10" s="5">
        <v>72694</v>
      </c>
      <c r="U10" s="5">
        <v>119353</v>
      </c>
      <c r="V10" s="5">
        <v>127550</v>
      </c>
      <c r="W10" s="5">
        <v>130477</v>
      </c>
      <c r="X10" s="5">
        <v>63732</v>
      </c>
      <c r="Y10" s="5">
        <v>67050</v>
      </c>
      <c r="Z10" s="5">
        <v>69427</v>
      </c>
      <c r="AA10" s="5">
        <v>34762</v>
      </c>
      <c r="AB10" s="5">
        <v>31158</v>
      </c>
      <c r="AC10" s="5">
        <v>32093</v>
      </c>
      <c r="AD10" s="5">
        <v>9428</v>
      </c>
      <c r="AE10" s="5">
        <v>9121</v>
      </c>
      <c r="AF10" s="5">
        <v>9121</v>
      </c>
      <c r="AG10" s="5">
        <v>107922</v>
      </c>
      <c r="AH10" s="5">
        <v>107329</v>
      </c>
      <c r="AI10" s="5">
        <v>110640</v>
      </c>
      <c r="AJ10" s="5">
        <v>-42045</v>
      </c>
      <c r="AK10" s="5">
        <v>-38840</v>
      </c>
      <c r="AL10" s="5">
        <v>-31130</v>
      </c>
      <c r="AM10" s="5">
        <v>0</v>
      </c>
      <c r="AN10" s="5">
        <v>0</v>
      </c>
      <c r="AO10" s="5">
        <v>0</v>
      </c>
      <c r="AP10" s="5">
        <v>-30614</v>
      </c>
      <c r="AQ10" s="5">
        <v>-18619</v>
      </c>
      <c r="AR10" s="5">
        <v>-11293</v>
      </c>
      <c r="AS10" s="5">
        <v>158972</v>
      </c>
      <c r="AT10" s="5">
        <v>143908</v>
      </c>
      <c r="AU10" s="5">
        <v>134728</v>
      </c>
      <c r="AV10" s="5">
        <v>19846</v>
      </c>
      <c r="AW10" s="5">
        <v>13594</v>
      </c>
      <c r="AX10" s="5">
        <v>13535</v>
      </c>
      <c r="AY10" s="5">
        <v>562776</v>
      </c>
      <c r="AZ10" s="5">
        <v>561536</v>
      </c>
      <c r="BA10" s="5">
        <v>563650</v>
      </c>
      <c r="BB10" s="5">
        <v>166954</v>
      </c>
      <c r="BC10" s="5">
        <v>171421</v>
      </c>
      <c r="BD10" s="5">
        <v>187968</v>
      </c>
      <c r="BE10" s="5">
        <v>395822</v>
      </c>
      <c r="BF10" s="5">
        <v>390115</v>
      </c>
      <c r="BG10" s="5">
        <v>375682</v>
      </c>
      <c r="BH10" s="5">
        <v>-403804</v>
      </c>
      <c r="BI10" s="5">
        <v>-417629</v>
      </c>
      <c r="BJ10" s="5">
        <v>-428922</v>
      </c>
      <c r="BK10" s="5">
        <v>15764</v>
      </c>
      <c r="BL10" s="5">
        <v>-8752</v>
      </c>
      <c r="BM10" s="5">
        <v>-10190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-27882</v>
      </c>
      <c r="CA10" s="5">
        <v>-30570</v>
      </c>
      <c r="CB10" s="5">
        <v>-31671</v>
      </c>
      <c r="CC10" s="5">
        <v>19478</v>
      </c>
      <c r="CD10" s="5">
        <v>43023</v>
      </c>
      <c r="CE10" s="5">
        <v>45302</v>
      </c>
      <c r="CF10" s="5">
        <v>-8404</v>
      </c>
      <c r="CG10" s="5">
        <v>12453</v>
      </c>
      <c r="CH10" s="5">
        <v>13631</v>
      </c>
      <c r="CI10" s="5">
        <v>213</v>
      </c>
      <c r="CJ10" s="5">
        <v>201</v>
      </c>
      <c r="CK10" s="5">
        <v>-59</v>
      </c>
      <c r="CL10" s="5">
        <v>0</v>
      </c>
      <c r="CM10" s="5">
        <v>12000</v>
      </c>
      <c r="CN10" s="5">
        <v>30000</v>
      </c>
      <c r="CO10" s="5">
        <v>0</v>
      </c>
      <c r="CP10" s="5">
        <v>10000</v>
      </c>
      <c r="CQ10" s="5">
        <v>21000</v>
      </c>
      <c r="CR10" s="5">
        <v>0</v>
      </c>
      <c r="CS10" s="5">
        <v>2000</v>
      </c>
      <c r="CT10" s="5">
        <v>9000</v>
      </c>
      <c r="CU10" s="10">
        <v>4</v>
      </c>
      <c r="CV10" s="10">
        <v>4</v>
      </c>
      <c r="CW10" s="10">
        <v>4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9880</v>
      </c>
      <c r="DE10" s="5">
        <v>11000</v>
      </c>
      <c r="DF10" s="5">
        <v>10000</v>
      </c>
      <c r="DG10" s="5">
        <v>648413</v>
      </c>
      <c r="DH10" s="5">
        <v>650000</v>
      </c>
      <c r="DI10" s="5">
        <v>650000</v>
      </c>
    </row>
    <row r="11" spans="1:113" s="10" customFormat="1" x14ac:dyDescent="0.35">
      <c r="A11" s="10" t="s">
        <v>189</v>
      </c>
      <c r="B11" s="10" t="s">
        <v>190</v>
      </c>
      <c r="E11" s="10" t="s">
        <v>191</v>
      </c>
      <c r="G11" s="10" t="s">
        <v>192</v>
      </c>
      <c r="H11" s="10" t="s">
        <v>193</v>
      </c>
      <c r="I11" s="5">
        <v>91516</v>
      </c>
      <c r="J11" s="5">
        <v>90000</v>
      </c>
      <c r="K11" s="5">
        <v>90000</v>
      </c>
      <c r="L11" s="5">
        <v>106086</v>
      </c>
      <c r="M11" s="5">
        <v>100000</v>
      </c>
      <c r="N11" s="5">
        <v>106000</v>
      </c>
      <c r="O11" s="5">
        <v>847000</v>
      </c>
      <c r="P11" s="5">
        <v>847000</v>
      </c>
      <c r="Q11" s="5">
        <v>847000</v>
      </c>
      <c r="R11" s="5">
        <v>350629</v>
      </c>
      <c r="S11" s="5">
        <v>313540</v>
      </c>
      <c r="T11" s="5">
        <v>348056</v>
      </c>
      <c r="U11" s="5">
        <v>1395231</v>
      </c>
      <c r="V11" s="5">
        <v>1350540</v>
      </c>
      <c r="W11" s="5">
        <v>1391056</v>
      </c>
      <c r="X11" s="5">
        <v>455847</v>
      </c>
      <c r="Y11" s="5">
        <v>497095</v>
      </c>
      <c r="Z11" s="5">
        <v>529169</v>
      </c>
      <c r="AA11" s="5">
        <v>295413</v>
      </c>
      <c r="AB11" s="5">
        <v>325920</v>
      </c>
      <c r="AC11" s="5">
        <v>338957</v>
      </c>
      <c r="AD11" s="5">
        <v>97127</v>
      </c>
      <c r="AE11" s="5">
        <v>107348</v>
      </c>
      <c r="AF11" s="5">
        <v>127659</v>
      </c>
      <c r="AG11" s="5">
        <v>848387</v>
      </c>
      <c r="AH11" s="5">
        <v>930363</v>
      </c>
      <c r="AI11" s="5">
        <v>995785</v>
      </c>
      <c r="AJ11" s="5">
        <v>-4432</v>
      </c>
      <c r="AK11" s="5">
        <v>-5609</v>
      </c>
      <c r="AL11" s="5">
        <v>-1203</v>
      </c>
      <c r="AM11" s="5">
        <v>0</v>
      </c>
      <c r="AN11" s="5">
        <v>0</v>
      </c>
      <c r="AO11" s="5">
        <v>0</v>
      </c>
      <c r="AP11" s="5">
        <v>542412</v>
      </c>
      <c r="AQ11" s="5">
        <v>414568</v>
      </c>
      <c r="AR11" s="5">
        <v>394068</v>
      </c>
      <c r="AS11" s="5">
        <v>2987417</v>
      </c>
      <c r="AT11" s="5">
        <v>3161088</v>
      </c>
      <c r="AU11" s="5">
        <v>3548961</v>
      </c>
      <c r="AV11" s="5">
        <v>817678</v>
      </c>
      <c r="AW11" s="5">
        <v>687755</v>
      </c>
      <c r="AX11" s="5">
        <v>544287</v>
      </c>
      <c r="AY11" s="5">
        <v>306948</v>
      </c>
      <c r="AZ11" s="5">
        <v>304781</v>
      </c>
      <c r="BA11" s="5">
        <v>298585</v>
      </c>
      <c r="BB11" s="5">
        <v>37355</v>
      </c>
      <c r="BC11" s="5">
        <v>32633</v>
      </c>
      <c r="BD11" s="5">
        <v>33947</v>
      </c>
      <c r="BE11" s="5">
        <v>269593</v>
      </c>
      <c r="BF11" s="5">
        <v>272148</v>
      </c>
      <c r="BG11" s="5">
        <v>264638</v>
      </c>
      <c r="BH11" s="5">
        <v>2680469</v>
      </c>
      <c r="BI11" s="5">
        <v>2856307</v>
      </c>
      <c r="BJ11" s="5">
        <v>3250376</v>
      </c>
      <c r="BK11" s="5">
        <v>661045</v>
      </c>
      <c r="BL11" s="5">
        <v>537618</v>
      </c>
      <c r="BM11" s="5">
        <v>530913</v>
      </c>
      <c r="BN11" s="5">
        <v>-221274</v>
      </c>
      <c r="BO11" s="5">
        <v>-429000</v>
      </c>
      <c r="BP11" s="5">
        <v>-659000</v>
      </c>
      <c r="BQ11" s="5">
        <f>oll_svor[[#This Row],[Fjárfestingarhreyfingar samtals 2023]]-oll_svor[[#This Row],[Fjárfesting í varanlegum rekstrarfjármunum 2023]]</f>
        <v>-424912</v>
      </c>
      <c r="BR11" s="5">
        <f>oll_svor[[#This Row],[Fjárfestingarhreyfingar samtals 2024]]-oll_svor[[#This Row],[Fjárfesting í varanlegum rekstrarfjármunum 2024]]</f>
        <v>-14135</v>
      </c>
      <c r="BS11" s="5">
        <f>oll_svor[[#This Row],[Fjárfestingarhreyfingar samtals 2025]]-oll_svor[[#This Row],[Fjárfesting í varanlegum rekstrarfjármunum 2025]]</f>
        <v>-15381</v>
      </c>
      <c r="BT11" s="5">
        <v>-646186</v>
      </c>
      <c r="BU11" s="5">
        <v>-443135</v>
      </c>
      <c r="BV11" s="5">
        <v>-674381</v>
      </c>
      <c r="BW11" s="5">
        <v>0</v>
      </c>
      <c r="BX11" s="5">
        <v>0</v>
      </c>
      <c r="BY11" s="5">
        <v>0</v>
      </c>
      <c r="BZ11" s="5">
        <v>-12445</v>
      </c>
      <c r="CA11" s="5">
        <v>-14135</v>
      </c>
      <c r="CB11" s="5">
        <v>-15381</v>
      </c>
      <c r="CC11" s="5">
        <v>0</v>
      </c>
      <c r="CD11" s="5">
        <v>0</v>
      </c>
      <c r="CE11" s="5">
        <v>0</v>
      </c>
      <c r="CF11" s="5">
        <v>-12445</v>
      </c>
      <c r="CG11" s="5">
        <v>-14135</v>
      </c>
      <c r="CH11" s="5">
        <v>-15382</v>
      </c>
      <c r="CI11" s="5">
        <v>-4767</v>
      </c>
      <c r="CJ11" s="5">
        <v>94482</v>
      </c>
      <c r="CK11" s="5">
        <v>-143469</v>
      </c>
      <c r="CL11" s="5">
        <v>221275</v>
      </c>
      <c r="CM11" s="5">
        <v>474000</v>
      </c>
      <c r="CN11" s="5">
        <v>679000</v>
      </c>
      <c r="CO11" s="5">
        <v>132061</v>
      </c>
      <c r="CP11" s="5">
        <v>45000</v>
      </c>
      <c r="CQ11" s="5">
        <v>20000</v>
      </c>
      <c r="CR11" s="5">
        <v>89214</v>
      </c>
      <c r="CS11" s="5">
        <v>429000</v>
      </c>
      <c r="CT11" s="5">
        <v>659000</v>
      </c>
      <c r="CU11" s="10">
        <v>19.899999999999999</v>
      </c>
      <c r="CV11" s="10">
        <v>19.899999999999999</v>
      </c>
      <c r="CW11" s="10">
        <v>19.899999999999999</v>
      </c>
      <c r="CX11" s="5">
        <v>36800</v>
      </c>
      <c r="CY11" s="5">
        <v>36800</v>
      </c>
      <c r="CZ11" s="5">
        <v>36800</v>
      </c>
      <c r="DA11" s="5">
        <v>186775</v>
      </c>
      <c r="DB11" s="5">
        <v>186775</v>
      </c>
      <c r="DC11" s="5">
        <v>186775</v>
      </c>
      <c r="DD11" s="5">
        <v>24367</v>
      </c>
      <c r="DE11" s="5">
        <v>24000</v>
      </c>
      <c r="DF11" s="5">
        <v>24000</v>
      </c>
      <c r="DG11" s="5">
        <v>1350000</v>
      </c>
      <c r="DH11" s="5">
        <v>1350000</v>
      </c>
      <c r="DI11" s="5">
        <v>1350000</v>
      </c>
    </row>
    <row r="12" spans="1:113" s="10" customFormat="1" x14ac:dyDescent="0.35">
      <c r="A12" s="10" t="s">
        <v>194</v>
      </c>
      <c r="B12" s="10" t="s">
        <v>195</v>
      </c>
      <c r="E12" s="10" t="s">
        <v>196</v>
      </c>
      <c r="G12" s="10" t="s">
        <v>197</v>
      </c>
      <c r="H12" s="10" t="s">
        <v>198</v>
      </c>
      <c r="I12" s="5">
        <v>106052.29399999999</v>
      </c>
      <c r="J12" s="5">
        <v>0</v>
      </c>
      <c r="K12" s="5">
        <v>0</v>
      </c>
      <c r="L12" s="5">
        <v>33489.383999999998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34399.142999999996</v>
      </c>
      <c r="S12" s="5">
        <v>179000</v>
      </c>
      <c r="T12" s="5">
        <v>185444</v>
      </c>
      <c r="U12" s="5">
        <v>173940.821</v>
      </c>
      <c r="V12" s="5">
        <v>179000</v>
      </c>
      <c r="W12" s="5">
        <v>185444</v>
      </c>
      <c r="X12" s="5">
        <v>59481.120000000003</v>
      </c>
      <c r="Y12" s="5">
        <v>58841</v>
      </c>
      <c r="Z12" s="5">
        <v>61953</v>
      </c>
      <c r="AA12" s="5">
        <v>35403.506999999998</v>
      </c>
      <c r="AB12" s="5">
        <v>66225</v>
      </c>
      <c r="AC12" s="5">
        <v>64893</v>
      </c>
      <c r="AD12" s="5">
        <v>20869.045999999998</v>
      </c>
      <c r="AE12" s="5">
        <v>16311</v>
      </c>
      <c r="AF12" s="5">
        <v>16859</v>
      </c>
      <c r="AG12" s="5">
        <v>115753.673</v>
      </c>
      <c r="AH12" s="5">
        <v>141377</v>
      </c>
      <c r="AI12" s="5">
        <v>143705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58187.148000000001</v>
      </c>
      <c r="AQ12" s="5">
        <v>37623</v>
      </c>
      <c r="AR12" s="5">
        <v>41740</v>
      </c>
      <c r="AS12" s="5">
        <v>697609</v>
      </c>
      <c r="AT12" s="5">
        <v>709852</v>
      </c>
      <c r="AU12" s="5">
        <v>705900</v>
      </c>
      <c r="AV12" s="5">
        <v>342613</v>
      </c>
      <c r="AW12" s="5">
        <v>334667</v>
      </c>
      <c r="AX12" s="5">
        <v>347574</v>
      </c>
      <c r="AY12" s="5">
        <v>91467</v>
      </c>
      <c r="AZ12" s="5">
        <v>66087</v>
      </c>
      <c r="BA12" s="5">
        <v>20396</v>
      </c>
      <c r="BB12" s="5">
        <v>15461</v>
      </c>
      <c r="BC12" s="5">
        <v>46841</v>
      </c>
      <c r="BD12" s="5">
        <v>95032</v>
      </c>
      <c r="BE12" s="5">
        <v>0</v>
      </c>
      <c r="BF12" s="5">
        <v>0</v>
      </c>
      <c r="BG12" s="5">
        <v>0</v>
      </c>
      <c r="BH12" s="5">
        <v>606142</v>
      </c>
      <c r="BI12" s="5">
        <v>643765</v>
      </c>
      <c r="BJ12" s="5">
        <v>685504</v>
      </c>
      <c r="BK12" s="5">
        <v>44448</v>
      </c>
      <c r="BL12" s="5">
        <v>59934</v>
      </c>
      <c r="BM12" s="5">
        <v>61098</v>
      </c>
      <c r="BN12" s="5">
        <v>-25000</v>
      </c>
      <c r="BO12" s="5">
        <v>-36500</v>
      </c>
      <c r="BP12" s="5">
        <v>0</v>
      </c>
      <c r="BQ12" s="5">
        <v>0</v>
      </c>
      <c r="BR12" s="5">
        <v>0</v>
      </c>
      <c r="BS12" s="5">
        <v>0</v>
      </c>
      <c r="BT12" s="5">
        <v>-25000</v>
      </c>
      <c r="BU12" s="5">
        <v>-36500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-18602</v>
      </c>
      <c r="CD12" s="5">
        <v>-31380</v>
      </c>
      <c r="CE12" s="5">
        <v>-48190</v>
      </c>
      <c r="CF12" s="5">
        <v>-18602</v>
      </c>
      <c r="CG12" s="5">
        <v>-31380</v>
      </c>
      <c r="CH12" s="5">
        <v>-48190</v>
      </c>
      <c r="CI12" s="5">
        <v>0.84499999999999997</v>
      </c>
      <c r="CJ12" s="5">
        <v>-7946</v>
      </c>
      <c r="CK12" s="5">
        <v>12908</v>
      </c>
      <c r="CL12" s="5">
        <v>0</v>
      </c>
      <c r="CM12" s="5">
        <v>36500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10">
        <v>4</v>
      </c>
      <c r="CV12" s="10">
        <v>4</v>
      </c>
      <c r="CW12" s="10">
        <v>4</v>
      </c>
      <c r="CX12" s="5">
        <v>45800</v>
      </c>
      <c r="CY12" s="5">
        <v>35000</v>
      </c>
      <c r="CZ12" s="5">
        <v>0</v>
      </c>
      <c r="DA12" s="5">
        <v>16000</v>
      </c>
      <c r="DB12" s="5">
        <v>15000</v>
      </c>
      <c r="DC12" s="5">
        <v>0</v>
      </c>
      <c r="DD12" s="5">
        <v>65000</v>
      </c>
      <c r="DE12" s="5">
        <v>55000</v>
      </c>
      <c r="DF12" s="5">
        <v>0</v>
      </c>
      <c r="DG12" s="5">
        <v>610000</v>
      </c>
      <c r="DH12" s="5">
        <v>580000</v>
      </c>
      <c r="DI12" s="5">
        <v>0</v>
      </c>
    </row>
    <row r="13" spans="1:113" s="10" customFormat="1" x14ac:dyDescent="0.35">
      <c r="A13" s="10" t="s">
        <v>199</v>
      </c>
      <c r="B13" s="10" t="s">
        <v>200</v>
      </c>
      <c r="E13" s="10" t="s">
        <v>201</v>
      </c>
      <c r="G13" s="10" t="s">
        <v>202</v>
      </c>
      <c r="H13" s="10" t="s">
        <v>203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92817</v>
      </c>
      <c r="S13" s="5">
        <v>0</v>
      </c>
      <c r="T13" s="5">
        <v>0</v>
      </c>
      <c r="U13" s="5">
        <v>92817</v>
      </c>
      <c r="V13" s="5">
        <v>0</v>
      </c>
      <c r="W13" s="5">
        <v>0</v>
      </c>
      <c r="X13" s="5">
        <v>14400</v>
      </c>
      <c r="Y13" s="5">
        <v>0</v>
      </c>
      <c r="Z13" s="5">
        <v>0</v>
      </c>
      <c r="AA13" s="5">
        <v>26837</v>
      </c>
      <c r="AB13" s="5">
        <v>0</v>
      </c>
      <c r="AC13" s="5">
        <v>0</v>
      </c>
      <c r="AD13" s="5">
        <v>16144</v>
      </c>
      <c r="AE13" s="5">
        <v>0</v>
      </c>
      <c r="AF13" s="5">
        <v>0</v>
      </c>
      <c r="AG13" s="5">
        <v>57381</v>
      </c>
      <c r="AH13" s="5">
        <v>0</v>
      </c>
      <c r="AI13" s="5">
        <v>0</v>
      </c>
      <c r="AJ13" s="5">
        <v>-52746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-52746</v>
      </c>
      <c r="AQ13" s="5">
        <v>0</v>
      </c>
      <c r="AR13" s="5">
        <v>0</v>
      </c>
      <c r="AS13" s="5">
        <v>415000</v>
      </c>
      <c r="AT13" s="5">
        <v>0</v>
      </c>
      <c r="AU13" s="5">
        <v>0</v>
      </c>
      <c r="AV13" s="5">
        <v>257</v>
      </c>
      <c r="AW13" s="5">
        <v>0</v>
      </c>
      <c r="AX13" s="5">
        <v>0</v>
      </c>
      <c r="AY13" s="5">
        <v>508646</v>
      </c>
      <c r="AZ13" s="5">
        <v>0</v>
      </c>
      <c r="BA13" s="5">
        <v>0</v>
      </c>
      <c r="BB13" s="5">
        <v>27318</v>
      </c>
      <c r="BC13" s="5">
        <v>0</v>
      </c>
      <c r="BD13" s="5">
        <v>0</v>
      </c>
      <c r="BE13" s="5">
        <v>481.32799999999997</v>
      </c>
      <c r="BF13" s="5">
        <v>0</v>
      </c>
      <c r="BG13" s="5">
        <v>0</v>
      </c>
      <c r="BH13" s="5">
        <v>-93.242000000000004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-16338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-16338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-35083</v>
      </c>
      <c r="CD13" s="5">
        <v>0</v>
      </c>
      <c r="CE13" s="5">
        <v>0</v>
      </c>
      <c r="CF13" s="5">
        <v>-51421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10">
        <v>1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</row>
    <row r="14" spans="1:113" s="10" customFormat="1" x14ac:dyDescent="0.35">
      <c r="A14" s="10" t="s">
        <v>204</v>
      </c>
      <c r="B14" s="10" t="s">
        <v>205</v>
      </c>
      <c r="E14" s="10" t="s">
        <v>206</v>
      </c>
      <c r="G14" s="10" t="s">
        <v>207</v>
      </c>
      <c r="H14" s="10" t="s">
        <v>208</v>
      </c>
      <c r="I14" s="5">
        <v>44256</v>
      </c>
      <c r="J14" s="5">
        <v>36500</v>
      </c>
      <c r="K14" s="5">
        <v>37412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19823</v>
      </c>
      <c r="S14" s="5">
        <v>17420</v>
      </c>
      <c r="T14" s="5">
        <v>19341</v>
      </c>
      <c r="U14" s="5">
        <v>64078</v>
      </c>
      <c r="V14" s="5">
        <v>53920</v>
      </c>
      <c r="W14" s="5">
        <v>56753</v>
      </c>
      <c r="X14" s="5">
        <v>20471</v>
      </c>
      <c r="Y14" s="5">
        <v>21888</v>
      </c>
      <c r="Z14" s="5">
        <v>20191</v>
      </c>
      <c r="AA14" s="5">
        <v>20871</v>
      </c>
      <c r="AB14" s="5">
        <v>26600</v>
      </c>
      <c r="AC14" s="5">
        <v>20255</v>
      </c>
      <c r="AD14" s="5">
        <v>8431</v>
      </c>
      <c r="AE14" s="5">
        <v>8575</v>
      </c>
      <c r="AF14" s="5">
        <v>8789</v>
      </c>
      <c r="AG14" s="5">
        <v>49772</v>
      </c>
      <c r="AH14" s="5">
        <v>57063</v>
      </c>
      <c r="AI14" s="5">
        <v>49235</v>
      </c>
      <c r="AJ14" s="5">
        <v>11</v>
      </c>
      <c r="AK14" s="5">
        <v>-4643</v>
      </c>
      <c r="AL14" s="5">
        <v>-4282</v>
      </c>
      <c r="AM14" s="5">
        <v>0</v>
      </c>
      <c r="AN14" s="5">
        <v>0</v>
      </c>
      <c r="AO14" s="5">
        <v>0</v>
      </c>
      <c r="AP14" s="5">
        <v>14317</v>
      </c>
      <c r="AQ14" s="5">
        <v>-1500</v>
      </c>
      <c r="AR14" s="5">
        <v>3236</v>
      </c>
      <c r="AS14" s="5">
        <v>310806</v>
      </c>
      <c r="AT14" s="5">
        <v>256597</v>
      </c>
      <c r="AU14" s="5">
        <v>0</v>
      </c>
      <c r="AV14" s="5">
        <v>141901</v>
      </c>
      <c r="AW14" s="5">
        <v>6</v>
      </c>
      <c r="AX14" s="5">
        <v>0</v>
      </c>
      <c r="AY14" s="5">
        <v>310806</v>
      </c>
      <c r="AZ14" s="5">
        <v>9029</v>
      </c>
      <c r="BA14" s="5">
        <v>0</v>
      </c>
      <c r="BB14" s="5">
        <v>3110</v>
      </c>
      <c r="BC14" s="5">
        <v>828</v>
      </c>
      <c r="BD14" s="5">
        <v>0</v>
      </c>
      <c r="BE14" s="5">
        <v>0</v>
      </c>
      <c r="BF14" s="5">
        <v>66000</v>
      </c>
      <c r="BG14" s="5">
        <v>0</v>
      </c>
      <c r="BH14" s="5">
        <v>307696</v>
      </c>
      <c r="BI14" s="5">
        <v>265597</v>
      </c>
      <c r="BJ14" s="5">
        <v>0</v>
      </c>
      <c r="BK14" s="5">
        <v>22747</v>
      </c>
      <c r="BL14" s="5">
        <v>6882</v>
      </c>
      <c r="BM14" s="5">
        <v>0</v>
      </c>
      <c r="BN14" s="5">
        <v>-6413</v>
      </c>
      <c r="BO14" s="5">
        <v>-66000</v>
      </c>
      <c r="BP14" s="5">
        <v>0</v>
      </c>
      <c r="BQ14" s="5">
        <v>0</v>
      </c>
      <c r="BR14" s="5">
        <v>0</v>
      </c>
      <c r="BS14" s="5">
        <v>0</v>
      </c>
      <c r="BT14" s="5">
        <v>-6413</v>
      </c>
      <c r="BU14" s="5">
        <v>-66000</v>
      </c>
      <c r="BV14" s="5">
        <v>0</v>
      </c>
      <c r="BW14" s="5">
        <v>0</v>
      </c>
      <c r="BX14" s="5">
        <v>66000</v>
      </c>
      <c r="BY14" s="5">
        <v>0</v>
      </c>
      <c r="BZ14" s="5">
        <v>0</v>
      </c>
      <c r="CA14" s="5">
        <v>-6882</v>
      </c>
      <c r="CB14" s="5">
        <v>0</v>
      </c>
      <c r="CC14" s="5">
        <v>-13597</v>
      </c>
      <c r="CD14" s="5">
        <v>0</v>
      </c>
      <c r="CE14" s="5">
        <v>0</v>
      </c>
      <c r="CF14" s="5">
        <v>-13597</v>
      </c>
      <c r="CG14" s="5">
        <v>59118</v>
      </c>
      <c r="CH14" s="5">
        <v>0</v>
      </c>
      <c r="CI14" s="5">
        <v>-906</v>
      </c>
      <c r="CJ14" s="5">
        <v>4411</v>
      </c>
      <c r="CK14" s="5">
        <v>0</v>
      </c>
      <c r="CL14" s="5">
        <v>9160</v>
      </c>
      <c r="CM14" s="5">
        <v>66000</v>
      </c>
      <c r="CN14" s="5">
        <v>39000</v>
      </c>
      <c r="CO14" s="5">
        <v>2747</v>
      </c>
      <c r="CP14" s="5">
        <v>0</v>
      </c>
      <c r="CQ14" s="5">
        <v>0</v>
      </c>
      <c r="CR14" s="5">
        <v>6413</v>
      </c>
      <c r="CS14" s="5">
        <v>66000</v>
      </c>
      <c r="CT14" s="5">
        <v>39000</v>
      </c>
      <c r="CU14" s="10">
        <v>1</v>
      </c>
      <c r="CV14" s="10">
        <v>1</v>
      </c>
      <c r="CW14" s="10">
        <v>1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7177</v>
      </c>
      <c r="DE14" s="5"/>
      <c r="DF14" s="5">
        <v>0</v>
      </c>
      <c r="DG14" s="5">
        <v>202</v>
      </c>
      <c r="DH14" s="5">
        <v>207</v>
      </c>
      <c r="DI14" s="5">
        <v>0</v>
      </c>
    </row>
    <row r="15" spans="1:113" s="10" customFormat="1" x14ac:dyDescent="0.35">
      <c r="A15" s="10" t="s">
        <v>209</v>
      </c>
      <c r="B15" s="10" t="s">
        <v>210</v>
      </c>
      <c r="E15" s="10" t="s">
        <v>211</v>
      </c>
      <c r="G15" s="10" t="s">
        <v>212</v>
      </c>
      <c r="H15" s="10" t="s">
        <v>213</v>
      </c>
      <c r="I15" s="5">
        <v>143325</v>
      </c>
      <c r="J15" s="5">
        <v>165000</v>
      </c>
      <c r="K15" s="5">
        <v>169950</v>
      </c>
      <c r="L15" s="5">
        <v>22372</v>
      </c>
      <c r="M15" s="5">
        <v>21500</v>
      </c>
      <c r="N15" s="5">
        <v>22145</v>
      </c>
      <c r="O15" s="5">
        <v>294839</v>
      </c>
      <c r="P15" s="5">
        <v>307380</v>
      </c>
      <c r="Q15" s="5">
        <v>316601</v>
      </c>
      <c r="R15" s="5">
        <v>177881</v>
      </c>
      <c r="S15" s="5">
        <v>156883</v>
      </c>
      <c r="T15" s="5">
        <v>161590</v>
      </c>
      <c r="U15" s="5">
        <v>638417</v>
      </c>
      <c r="V15" s="5">
        <v>650763</v>
      </c>
      <c r="W15" s="5">
        <v>670286</v>
      </c>
      <c r="X15" s="5">
        <v>123129</v>
      </c>
      <c r="Y15" s="5">
        <v>123378</v>
      </c>
      <c r="Z15" s="5">
        <v>128313</v>
      </c>
      <c r="AA15" s="5">
        <v>151701</v>
      </c>
      <c r="AB15" s="5">
        <v>182037</v>
      </c>
      <c r="AC15" s="5">
        <v>188407</v>
      </c>
      <c r="AD15" s="5">
        <v>33799</v>
      </c>
      <c r="AE15" s="5">
        <v>42770</v>
      </c>
      <c r="AF15" s="5">
        <v>44267</v>
      </c>
      <c r="AG15" s="5">
        <v>308629</v>
      </c>
      <c r="AH15" s="5">
        <v>348057</v>
      </c>
      <c r="AI15" s="5">
        <v>353566</v>
      </c>
      <c r="AJ15" s="5">
        <v>6515</v>
      </c>
      <c r="AK15" s="5">
        <v>12171</v>
      </c>
      <c r="AL15" s="5">
        <v>22221</v>
      </c>
      <c r="AM15" s="5">
        <v>0</v>
      </c>
      <c r="AN15" s="5">
        <v>0</v>
      </c>
      <c r="AO15" s="5">
        <v>0</v>
      </c>
      <c r="AP15" s="5">
        <v>336303</v>
      </c>
      <c r="AQ15" s="5">
        <v>314750</v>
      </c>
      <c r="AR15" s="5">
        <v>331520</v>
      </c>
      <c r="AS15" s="5">
        <v>1587066</v>
      </c>
      <c r="AT15" s="5">
        <v>1832340</v>
      </c>
      <c r="AU15" s="5">
        <v>2188468</v>
      </c>
      <c r="AV15" s="5">
        <v>704864</v>
      </c>
      <c r="AW15" s="5">
        <v>675387</v>
      </c>
      <c r="AX15" s="5">
        <v>846868</v>
      </c>
      <c r="AY15" s="5">
        <v>103274</v>
      </c>
      <c r="AZ15" s="5">
        <v>69838</v>
      </c>
      <c r="BA15" s="5">
        <v>52429</v>
      </c>
      <c r="BB15" s="5">
        <v>37331</v>
      </c>
      <c r="BC15" s="5">
        <v>38165</v>
      </c>
      <c r="BD15" s="5">
        <v>31658</v>
      </c>
      <c r="BE15" s="5">
        <v>65943</v>
      </c>
      <c r="BF15" s="5">
        <v>31672</v>
      </c>
      <c r="BG15" s="5">
        <v>20770</v>
      </c>
      <c r="BH15" s="5">
        <v>1483792</v>
      </c>
      <c r="BI15" s="5">
        <v>1762502</v>
      </c>
      <c r="BJ15" s="5">
        <v>2136039</v>
      </c>
      <c r="BK15" s="5">
        <v>378918</v>
      </c>
      <c r="BL15" s="5">
        <v>362660</v>
      </c>
      <c r="BM15" s="5">
        <v>378018</v>
      </c>
      <c r="BN15" s="5">
        <v>-195757</v>
      </c>
      <c r="BO15" s="5">
        <v>-246435</v>
      </c>
      <c r="BP15" s="5">
        <v>-300000</v>
      </c>
      <c r="BQ15" s="5">
        <v>0</v>
      </c>
      <c r="BR15" s="5">
        <v>0</v>
      </c>
      <c r="BS15" s="5">
        <v>0</v>
      </c>
      <c r="BT15" s="5">
        <v>-195757</v>
      </c>
      <c r="BU15" s="5">
        <v>-246435</v>
      </c>
      <c r="BV15" s="5">
        <v>-300000</v>
      </c>
      <c r="BW15" s="5">
        <v>0</v>
      </c>
      <c r="BX15" s="5">
        <v>0</v>
      </c>
      <c r="BY15" s="5">
        <v>0</v>
      </c>
      <c r="BZ15" s="5">
        <v>-37343</v>
      </c>
      <c r="CA15" s="5">
        <v>-36163</v>
      </c>
      <c r="CB15" s="5">
        <v>-25556</v>
      </c>
      <c r="CC15" s="5">
        <v>-196514</v>
      </c>
      <c r="CD15" s="5">
        <v>0</v>
      </c>
      <c r="CE15" s="5">
        <v>0</v>
      </c>
      <c r="CF15" s="5">
        <v>-233856</v>
      </c>
      <c r="CG15" s="5">
        <v>-36163</v>
      </c>
      <c r="CH15" s="5">
        <v>-25556</v>
      </c>
      <c r="CI15" s="5">
        <v>-64411</v>
      </c>
      <c r="CJ15" s="5">
        <v>80062</v>
      </c>
      <c r="CK15" s="5">
        <v>52462</v>
      </c>
      <c r="CL15" s="5">
        <v>352510</v>
      </c>
      <c r="CM15" s="5">
        <v>487041</v>
      </c>
      <c r="CN15" s="5">
        <v>669600</v>
      </c>
      <c r="CO15" s="5">
        <v>156753</v>
      </c>
      <c r="CP15" s="5">
        <v>240606</v>
      </c>
      <c r="CQ15" s="5">
        <v>369600</v>
      </c>
      <c r="CR15" s="5">
        <v>195757</v>
      </c>
      <c r="CS15" s="5">
        <v>246435</v>
      </c>
      <c r="CT15" s="5">
        <v>300000</v>
      </c>
      <c r="CU15" s="10">
        <v>7.9</v>
      </c>
      <c r="CV15" s="10">
        <v>7.1</v>
      </c>
      <c r="CW15" s="10">
        <v>7.7</v>
      </c>
      <c r="CX15" s="5">
        <v>40190</v>
      </c>
      <c r="CY15" s="5">
        <v>40000</v>
      </c>
      <c r="CZ15" s="5">
        <v>40500</v>
      </c>
      <c r="DA15" s="5">
        <v>10500</v>
      </c>
      <c r="DB15" s="5">
        <v>10100</v>
      </c>
      <c r="DC15" s="5">
        <v>10100</v>
      </c>
      <c r="DD15" s="5">
        <v>109261.59</v>
      </c>
      <c r="DE15" s="5">
        <v>100000</v>
      </c>
      <c r="DF15" s="5">
        <v>100000</v>
      </c>
      <c r="DG15" s="5">
        <v>358397</v>
      </c>
      <c r="DH15" s="5">
        <v>347171</v>
      </c>
      <c r="DI15" s="5">
        <v>357583</v>
      </c>
    </row>
    <row r="16" spans="1:113" s="10" customFormat="1" x14ac:dyDescent="0.35">
      <c r="A16" s="10" t="s">
        <v>214</v>
      </c>
      <c r="B16" s="10" t="s">
        <v>215</v>
      </c>
      <c r="E16" s="10" t="s">
        <v>216</v>
      </c>
      <c r="G16" s="10" t="s">
        <v>217</v>
      </c>
      <c r="H16" s="10" t="s">
        <v>218</v>
      </c>
      <c r="I16" s="5">
        <v>476448</v>
      </c>
      <c r="J16" s="5">
        <v>390000</v>
      </c>
      <c r="K16" s="5">
        <v>0</v>
      </c>
      <c r="L16" s="5">
        <v>427243</v>
      </c>
      <c r="M16" s="5">
        <v>420000</v>
      </c>
      <c r="N16" s="5">
        <v>0</v>
      </c>
      <c r="O16" s="5">
        <v>8262</v>
      </c>
      <c r="P16" s="5">
        <v>20000</v>
      </c>
      <c r="Q16" s="5">
        <v>0</v>
      </c>
      <c r="R16" s="5">
        <v>597816</v>
      </c>
      <c r="S16" s="5">
        <v>524200</v>
      </c>
      <c r="T16" s="5">
        <v>0</v>
      </c>
      <c r="U16" s="5">
        <v>1509769</v>
      </c>
      <c r="V16" s="5">
        <v>1361440</v>
      </c>
      <c r="W16" s="5">
        <v>0</v>
      </c>
      <c r="X16" s="5">
        <v>282059</v>
      </c>
      <c r="Y16" s="5">
        <v>377390</v>
      </c>
      <c r="Z16" s="5">
        <v>0</v>
      </c>
      <c r="AA16" s="5">
        <v>577479</v>
      </c>
      <c r="AB16" s="5">
        <v>559230</v>
      </c>
      <c r="AC16" s="5">
        <v>0</v>
      </c>
      <c r="AD16" s="5">
        <v>255364</v>
      </c>
      <c r="AE16" s="5">
        <v>256271</v>
      </c>
      <c r="AF16" s="5">
        <v>0</v>
      </c>
      <c r="AG16" s="5">
        <v>1114902</v>
      </c>
      <c r="AH16" s="5">
        <v>1192891</v>
      </c>
      <c r="AI16" s="5">
        <v>0</v>
      </c>
      <c r="AJ16" s="5">
        <v>59365</v>
      </c>
      <c r="AK16" s="5">
        <v>67438</v>
      </c>
      <c r="AL16" s="5">
        <v>0</v>
      </c>
      <c r="AM16" s="5">
        <v>11230</v>
      </c>
      <c r="AN16" s="5">
        <v>0</v>
      </c>
      <c r="AO16" s="5">
        <v>0</v>
      </c>
      <c r="AP16" s="5">
        <v>465462</v>
      </c>
      <c r="AQ16" s="5">
        <v>235988</v>
      </c>
      <c r="AR16" s="5">
        <v>0</v>
      </c>
      <c r="AS16" s="5">
        <v>6921427</v>
      </c>
      <c r="AT16" s="5">
        <v>6914804</v>
      </c>
      <c r="AU16" s="5">
        <v>0</v>
      </c>
      <c r="AV16" s="5">
        <v>2139437</v>
      </c>
      <c r="AW16" s="5">
        <v>1946688</v>
      </c>
      <c r="AX16" s="5">
        <v>0</v>
      </c>
      <c r="AY16" s="5">
        <v>368894</v>
      </c>
      <c r="AZ16" s="5">
        <v>143114</v>
      </c>
      <c r="BA16" s="5">
        <v>0</v>
      </c>
      <c r="BB16" s="5">
        <v>32566</v>
      </c>
      <c r="BC16" s="5">
        <v>15276</v>
      </c>
      <c r="BD16" s="5">
        <v>0</v>
      </c>
      <c r="BE16" s="5">
        <v>170836</v>
      </c>
      <c r="BF16" s="5">
        <v>128337</v>
      </c>
      <c r="BG16" s="5">
        <v>0</v>
      </c>
      <c r="BH16" s="5">
        <v>6921427</v>
      </c>
      <c r="BI16" s="5">
        <v>6628077</v>
      </c>
      <c r="BJ16" s="5">
        <v>0</v>
      </c>
      <c r="BK16" s="5">
        <v>747070</v>
      </c>
      <c r="BL16" s="5">
        <v>499690</v>
      </c>
      <c r="BM16" s="5">
        <v>0</v>
      </c>
      <c r="BN16" s="5">
        <v>-293687</v>
      </c>
      <c r="BO16" s="5">
        <v>-450000</v>
      </c>
      <c r="BP16" s="5">
        <v>0</v>
      </c>
      <c r="BQ16" s="5">
        <v>3684</v>
      </c>
      <c r="BR16" s="5">
        <v>13282</v>
      </c>
      <c r="BS16" s="5">
        <v>0</v>
      </c>
      <c r="BT16" s="5">
        <v>-290003</v>
      </c>
      <c r="BU16" s="5">
        <v>-436718</v>
      </c>
      <c r="BV16" s="5">
        <v>0</v>
      </c>
      <c r="BW16" s="5">
        <v>0</v>
      </c>
      <c r="BX16" s="5">
        <v>0</v>
      </c>
      <c r="BY16" s="5">
        <v>0</v>
      </c>
      <c r="BZ16" s="5">
        <v>-19965</v>
      </c>
      <c r="CA16" s="5">
        <v>-13259</v>
      </c>
      <c r="CB16" s="5">
        <v>0</v>
      </c>
      <c r="CC16" s="5">
        <v>-332105</v>
      </c>
      <c r="CD16" s="5">
        <v>-44814</v>
      </c>
      <c r="CE16" s="5">
        <v>0</v>
      </c>
      <c r="CF16" s="5">
        <v>-352070</v>
      </c>
      <c r="CG16" s="5">
        <v>-58072</v>
      </c>
      <c r="CH16" s="5">
        <v>0</v>
      </c>
      <c r="CI16" s="5">
        <v>16126</v>
      </c>
      <c r="CJ16" s="5">
        <v>0</v>
      </c>
      <c r="CK16" s="5">
        <v>0</v>
      </c>
      <c r="CL16" s="5">
        <v>450000</v>
      </c>
      <c r="CM16" s="5">
        <v>450000</v>
      </c>
      <c r="CN16" s="5">
        <v>450000</v>
      </c>
      <c r="CO16" s="5">
        <v>0</v>
      </c>
      <c r="CP16" s="5">
        <v>0</v>
      </c>
      <c r="CQ16" s="5">
        <v>0</v>
      </c>
      <c r="CR16" s="5">
        <v>450000</v>
      </c>
      <c r="CS16" s="5">
        <v>450000</v>
      </c>
      <c r="CT16" s="5">
        <v>450000</v>
      </c>
      <c r="CU16" s="10">
        <v>15</v>
      </c>
      <c r="CX16" s="5">
        <v>540363</v>
      </c>
      <c r="CY16" s="5">
        <v>0</v>
      </c>
      <c r="CZ16" s="5">
        <v>0</v>
      </c>
      <c r="DA16" s="5">
        <v>963983</v>
      </c>
      <c r="DB16" s="5">
        <v>0</v>
      </c>
      <c r="DC16" s="5">
        <v>0</v>
      </c>
      <c r="DD16" s="5">
        <v>485302</v>
      </c>
      <c r="DE16" s="5">
        <v>0</v>
      </c>
      <c r="DF16" s="5">
        <v>0</v>
      </c>
      <c r="DG16" s="5">
        <v>1712506</v>
      </c>
      <c r="DH16" s="5">
        <v>0</v>
      </c>
      <c r="DI16" s="5">
        <v>0</v>
      </c>
    </row>
    <row r="17" spans="1:113" s="10" customFormat="1" x14ac:dyDescent="0.35">
      <c r="A17" s="10" t="s">
        <v>219</v>
      </c>
      <c r="B17" s="10" t="s">
        <v>220</v>
      </c>
      <c r="E17" s="10" t="s">
        <v>221</v>
      </c>
      <c r="G17" s="10" t="s">
        <v>222</v>
      </c>
      <c r="H17" s="15" t="s">
        <v>223</v>
      </c>
      <c r="I17" s="16">
        <v>81128</v>
      </c>
      <c r="J17" s="16">
        <v>84000</v>
      </c>
      <c r="K17" s="16">
        <v>87945</v>
      </c>
      <c r="L17" s="16">
        <v>207004</v>
      </c>
      <c r="M17" s="16">
        <v>202500</v>
      </c>
      <c r="N17" s="16">
        <v>211208</v>
      </c>
      <c r="O17" s="16">
        <v>0</v>
      </c>
      <c r="P17" s="16">
        <v>0</v>
      </c>
      <c r="Q17" s="16">
        <v>0</v>
      </c>
      <c r="R17" s="16">
        <v>267934</v>
      </c>
      <c r="S17" s="16">
        <v>277060</v>
      </c>
      <c r="T17" s="16">
        <v>288744</v>
      </c>
      <c r="U17" s="16">
        <v>556066</v>
      </c>
      <c r="V17" s="16">
        <v>563560</v>
      </c>
      <c r="W17" s="16">
        <v>587897</v>
      </c>
      <c r="X17" s="16">
        <v>109742</v>
      </c>
      <c r="Y17" s="16">
        <v>103928</v>
      </c>
      <c r="Z17" s="16">
        <v>111080</v>
      </c>
      <c r="AA17" s="16">
        <v>138296</v>
      </c>
      <c r="AB17" s="16">
        <v>162661</v>
      </c>
      <c r="AC17" s="16">
        <v>169655</v>
      </c>
      <c r="AD17" s="16">
        <v>69752</v>
      </c>
      <c r="AE17" s="16">
        <v>127037</v>
      </c>
      <c r="AF17" s="16">
        <v>138275</v>
      </c>
      <c r="AG17" s="16">
        <v>317791</v>
      </c>
      <c r="AH17" s="16">
        <v>393626</v>
      </c>
      <c r="AI17" s="16">
        <v>419010</v>
      </c>
      <c r="AJ17" s="16">
        <v>-14593</v>
      </c>
      <c r="AK17" s="16">
        <v>-43691</v>
      </c>
      <c r="AL17" s="16">
        <v>-38867</v>
      </c>
      <c r="AM17" s="16">
        <v>0</v>
      </c>
      <c r="AN17" s="16">
        <v>0</v>
      </c>
      <c r="AO17" s="16">
        <v>0</v>
      </c>
      <c r="AP17" s="16">
        <v>223682</v>
      </c>
      <c r="AQ17" s="16">
        <v>126343</v>
      </c>
      <c r="AR17" s="16">
        <v>130020</v>
      </c>
      <c r="AS17" s="16">
        <v>2130072</v>
      </c>
      <c r="AT17" s="16">
        <v>1267096</v>
      </c>
      <c r="AU17" s="16">
        <v>1458206</v>
      </c>
      <c r="AV17" s="16">
        <v>538867</v>
      </c>
      <c r="AW17" s="16">
        <v>109411</v>
      </c>
      <c r="AX17" s="16">
        <v>211396</v>
      </c>
      <c r="AY17" s="16">
        <v>669405</v>
      </c>
      <c r="AZ17" s="16">
        <v>624807</v>
      </c>
      <c r="BA17" s="16">
        <v>610047</v>
      </c>
      <c r="BB17" s="16">
        <v>142958</v>
      </c>
      <c r="BC17" s="16">
        <v>85623</v>
      </c>
      <c r="BD17" s="16">
        <v>85623</v>
      </c>
      <c r="BE17" s="16">
        <v>526447</v>
      </c>
      <c r="BF17" s="16">
        <v>513857</v>
      </c>
      <c r="BG17" s="16">
        <v>500777</v>
      </c>
      <c r="BH17" s="16">
        <v>1460667</v>
      </c>
      <c r="BI17" s="16">
        <v>1491784</v>
      </c>
      <c r="BJ17" s="16">
        <v>1621804</v>
      </c>
      <c r="BK17" s="16">
        <v>310381</v>
      </c>
      <c r="BL17" s="16">
        <v>283812</v>
      </c>
      <c r="BM17" s="16">
        <v>291365</v>
      </c>
      <c r="BN17" s="16">
        <v>-521957</v>
      </c>
      <c r="BO17" s="16">
        <v>-380000</v>
      </c>
      <c r="BP17" s="16">
        <v>-151550</v>
      </c>
      <c r="BQ17" s="16">
        <v>-97.42</v>
      </c>
      <c r="BR17" s="16">
        <v>0</v>
      </c>
      <c r="BS17" s="16">
        <v>0</v>
      </c>
      <c r="BT17" s="16">
        <v>-522055</v>
      </c>
      <c r="BU17" s="16">
        <v>-380000</v>
      </c>
      <c r="BV17" s="16">
        <v>-151550</v>
      </c>
      <c r="BW17" s="16">
        <v>300000</v>
      </c>
      <c r="BX17" s="16">
        <v>0</v>
      </c>
      <c r="BY17" s="16">
        <v>0</v>
      </c>
      <c r="BZ17" s="16">
        <v>0</v>
      </c>
      <c r="CA17" s="16">
        <v>-17194</v>
      </c>
      <c r="CB17" s="16">
        <v>-34387</v>
      </c>
      <c r="CC17" s="16">
        <v>845</v>
      </c>
      <c r="CD17" s="16">
        <v>0</v>
      </c>
      <c r="CE17" s="16">
        <v>0</v>
      </c>
      <c r="CF17" s="16">
        <v>300845</v>
      </c>
      <c r="CG17" s="16">
        <v>17194</v>
      </c>
      <c r="CH17" s="16">
        <v>34387</v>
      </c>
      <c r="CI17" s="16">
        <v>28970</v>
      </c>
      <c r="CJ17" s="16">
        <v>22760</v>
      </c>
      <c r="CK17" s="16">
        <v>102928</v>
      </c>
      <c r="CL17" s="16">
        <v>1369706</v>
      </c>
      <c r="CM17" s="16">
        <v>380000</v>
      </c>
      <c r="CN17" s="16">
        <v>151550</v>
      </c>
      <c r="CO17" s="16">
        <v>847748</v>
      </c>
      <c r="CP17" s="16">
        <v>0</v>
      </c>
      <c r="CQ17" s="16">
        <v>0</v>
      </c>
      <c r="CR17" s="16">
        <v>521958</v>
      </c>
      <c r="CS17" s="16">
        <v>380000</v>
      </c>
      <c r="CT17" s="16">
        <v>151550</v>
      </c>
      <c r="CU17" s="15">
        <v>7</v>
      </c>
      <c r="CV17" s="15">
        <v>7</v>
      </c>
      <c r="CW17" s="15">
        <v>8</v>
      </c>
      <c r="CX17" s="16">
        <v>225000</v>
      </c>
      <c r="CY17" s="16">
        <v>230000</v>
      </c>
      <c r="CZ17" s="16">
        <v>240000</v>
      </c>
      <c r="DA17" s="16">
        <v>146000</v>
      </c>
      <c r="DB17" s="16">
        <v>150000</v>
      </c>
      <c r="DC17" s="16">
        <v>160000</v>
      </c>
      <c r="DD17" s="16">
        <v>16056</v>
      </c>
      <c r="DE17" s="16">
        <v>14000</v>
      </c>
      <c r="DF17" s="16">
        <v>12500</v>
      </c>
      <c r="DG17" s="16">
        <v>560000</v>
      </c>
      <c r="DH17" s="16">
        <v>500000</v>
      </c>
      <c r="DI17" s="16">
        <v>500000</v>
      </c>
    </row>
    <row r="18" spans="1:113" s="10" customFormat="1" x14ac:dyDescent="0.35">
      <c r="A18" s="10" t="s">
        <v>224</v>
      </c>
      <c r="B18" s="10" t="s">
        <v>225</v>
      </c>
      <c r="E18" s="10" t="s">
        <v>226</v>
      </c>
      <c r="G18" s="10" t="s">
        <v>227</v>
      </c>
      <c r="H18" s="15" t="s">
        <v>228</v>
      </c>
      <c r="I18" s="16">
        <v>294483</v>
      </c>
      <c r="J18" s="16">
        <v>222100</v>
      </c>
      <c r="K18" s="16">
        <v>0</v>
      </c>
      <c r="L18" s="16">
        <v>79146</v>
      </c>
      <c r="M18" s="16">
        <v>60600</v>
      </c>
      <c r="N18" s="16">
        <v>0</v>
      </c>
      <c r="O18" s="16">
        <v>205399</v>
      </c>
      <c r="P18" s="16">
        <v>0</v>
      </c>
      <c r="Q18" s="16">
        <v>0</v>
      </c>
      <c r="R18" s="16">
        <v>189224</v>
      </c>
      <c r="S18" s="16">
        <v>269642</v>
      </c>
      <c r="T18" s="16">
        <v>0</v>
      </c>
      <c r="U18" s="16">
        <v>768253</v>
      </c>
      <c r="V18" s="16">
        <v>552342</v>
      </c>
      <c r="W18" s="16">
        <v>0</v>
      </c>
      <c r="X18" s="16">
        <v>246270</v>
      </c>
      <c r="Y18" s="16">
        <v>225778</v>
      </c>
      <c r="Z18" s="16">
        <v>0</v>
      </c>
      <c r="AA18" s="16">
        <v>274347</v>
      </c>
      <c r="AB18" s="16">
        <v>266779</v>
      </c>
      <c r="AC18" s="16">
        <v>0</v>
      </c>
      <c r="AD18" s="16">
        <v>41859</v>
      </c>
      <c r="AE18" s="16">
        <v>41175</v>
      </c>
      <c r="AF18" s="16">
        <v>0</v>
      </c>
      <c r="AG18" s="16">
        <v>520616</v>
      </c>
      <c r="AH18" s="16">
        <v>533732</v>
      </c>
      <c r="AI18" s="16">
        <v>0</v>
      </c>
      <c r="AJ18" s="16">
        <v>24249</v>
      </c>
      <c r="AK18" s="16">
        <v>27400</v>
      </c>
      <c r="AL18" s="16">
        <v>0</v>
      </c>
      <c r="AM18" s="16">
        <v>0</v>
      </c>
      <c r="AN18" s="16">
        <v>0</v>
      </c>
      <c r="AO18" s="16">
        <v>0</v>
      </c>
      <c r="AP18" s="16">
        <v>230026</v>
      </c>
      <c r="AQ18" s="16">
        <v>46010</v>
      </c>
      <c r="AR18" s="16">
        <v>0</v>
      </c>
      <c r="AS18" s="16">
        <v>2647860</v>
      </c>
      <c r="AT18" s="16">
        <v>2461177</v>
      </c>
      <c r="AU18" s="16">
        <v>0</v>
      </c>
      <c r="AV18" s="16">
        <v>1042280</v>
      </c>
      <c r="AW18" s="16">
        <v>901566</v>
      </c>
      <c r="AX18" s="16">
        <v>0</v>
      </c>
      <c r="AY18" s="16">
        <v>224276</v>
      </c>
      <c r="AZ18" s="16">
        <v>197644</v>
      </c>
      <c r="BA18" s="16">
        <v>0</v>
      </c>
      <c r="BB18" s="16">
        <v>8117</v>
      </c>
      <c r="BC18" s="16">
        <v>11944</v>
      </c>
      <c r="BD18" s="16">
        <v>0</v>
      </c>
      <c r="BE18" s="16">
        <v>0</v>
      </c>
      <c r="BF18" s="16">
        <v>0</v>
      </c>
      <c r="BG18" s="16">
        <v>0</v>
      </c>
      <c r="BH18" s="16">
        <v>2423721</v>
      </c>
      <c r="BI18" s="16">
        <v>2263533</v>
      </c>
      <c r="BJ18" s="16">
        <v>0</v>
      </c>
      <c r="BK18" s="16">
        <v>292535</v>
      </c>
      <c r="BL18" s="16">
        <v>0</v>
      </c>
      <c r="BM18" s="16">
        <v>0</v>
      </c>
      <c r="BN18" s="16">
        <v>-85896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-85896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-192416</v>
      </c>
      <c r="CD18" s="16">
        <v>0</v>
      </c>
      <c r="CE18" s="16">
        <v>0</v>
      </c>
      <c r="CF18" s="16">
        <v>-192416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85896</v>
      </c>
      <c r="CM18" s="16">
        <v>70500</v>
      </c>
      <c r="CN18" s="16">
        <v>0</v>
      </c>
      <c r="CO18" s="16">
        <v>13132</v>
      </c>
      <c r="CP18" s="16">
        <v>0</v>
      </c>
      <c r="CQ18" s="16">
        <v>0</v>
      </c>
      <c r="CR18" s="16">
        <v>72764</v>
      </c>
      <c r="CS18" s="16">
        <v>70500</v>
      </c>
      <c r="CT18" s="16">
        <v>0</v>
      </c>
      <c r="CU18" s="15">
        <v>12</v>
      </c>
      <c r="CV18" s="15">
        <v>12</v>
      </c>
      <c r="CW18" s="15"/>
      <c r="CX18" s="16">
        <v>81473</v>
      </c>
      <c r="CY18" s="16">
        <v>0</v>
      </c>
      <c r="CZ18" s="16">
        <v>0</v>
      </c>
      <c r="DA18" s="16">
        <v>39475</v>
      </c>
      <c r="DB18" s="16">
        <v>0</v>
      </c>
      <c r="DC18" s="16">
        <v>0</v>
      </c>
      <c r="DD18" s="16">
        <v>217374</v>
      </c>
      <c r="DE18" s="16">
        <v>0</v>
      </c>
      <c r="DF18" s="16">
        <v>0</v>
      </c>
      <c r="DG18" s="16">
        <v>2740331</v>
      </c>
      <c r="DH18" s="16">
        <v>0</v>
      </c>
      <c r="DI18" s="16">
        <v>0</v>
      </c>
    </row>
    <row r="19" spans="1:113" s="10" customFormat="1" x14ac:dyDescent="0.35">
      <c r="A19" s="10" t="s">
        <v>229</v>
      </c>
      <c r="B19" s="10" t="s">
        <v>230</v>
      </c>
      <c r="E19" s="10" t="s">
        <v>231</v>
      </c>
      <c r="G19" s="10" t="s">
        <v>232</v>
      </c>
      <c r="H19" s="10" t="s">
        <v>233</v>
      </c>
      <c r="I19" s="5">
        <v>4072</v>
      </c>
      <c r="J19" s="5">
        <v>4500</v>
      </c>
      <c r="K19" s="5">
        <v>4630</v>
      </c>
      <c r="L19" s="5">
        <v>1074</v>
      </c>
      <c r="M19" s="5">
        <v>1000</v>
      </c>
      <c r="N19" s="5">
        <v>1000</v>
      </c>
      <c r="O19" s="5">
        <v>65</v>
      </c>
      <c r="P19" s="5">
        <v>500</v>
      </c>
      <c r="Q19" s="5">
        <v>500</v>
      </c>
      <c r="R19" s="5">
        <v>12346</v>
      </c>
      <c r="S19" s="5">
        <v>11500</v>
      </c>
      <c r="T19" s="5">
        <v>12000</v>
      </c>
      <c r="U19" s="5">
        <v>17557</v>
      </c>
      <c r="V19" s="5">
        <v>17500</v>
      </c>
      <c r="W19" s="5">
        <v>18130</v>
      </c>
      <c r="X19" s="5">
        <v>0</v>
      </c>
      <c r="Y19" s="5">
        <v>0</v>
      </c>
      <c r="Z19" s="5">
        <v>0</v>
      </c>
      <c r="AA19" s="5">
        <v>13278</v>
      </c>
      <c r="AB19" s="5">
        <v>12562</v>
      </c>
      <c r="AC19" s="5">
        <v>13014</v>
      </c>
      <c r="AD19" s="5">
        <v>3433</v>
      </c>
      <c r="AE19" s="5">
        <v>4038</v>
      </c>
      <c r="AF19" s="5">
        <v>4131</v>
      </c>
      <c r="AG19" s="5">
        <v>16711</v>
      </c>
      <c r="AH19" s="5">
        <v>16600</v>
      </c>
      <c r="AI19" s="5">
        <v>17145</v>
      </c>
      <c r="AJ19" s="5">
        <v>4560</v>
      </c>
      <c r="AK19" s="5">
        <v>4550</v>
      </c>
      <c r="AL19" s="5">
        <v>3427</v>
      </c>
      <c r="AM19" s="5">
        <v>0</v>
      </c>
      <c r="AN19" s="5">
        <v>0</v>
      </c>
      <c r="AO19" s="5">
        <v>0</v>
      </c>
      <c r="AP19" s="5">
        <v>-3714</v>
      </c>
      <c r="AQ19" s="5">
        <v>-3650</v>
      </c>
      <c r="AR19" s="5">
        <v>-2442</v>
      </c>
      <c r="AS19" s="5">
        <v>59123</v>
      </c>
      <c r="AT19" s="5">
        <v>62573</v>
      </c>
      <c r="AU19" s="5">
        <v>63442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505</v>
      </c>
      <c r="BC19" s="5">
        <v>265</v>
      </c>
      <c r="BD19" s="5">
        <v>265</v>
      </c>
      <c r="BE19" s="5">
        <v>49800</v>
      </c>
      <c r="BF19" s="5">
        <v>51324</v>
      </c>
      <c r="BG19" s="5">
        <v>62626</v>
      </c>
      <c r="BH19" s="5">
        <v>59123</v>
      </c>
      <c r="BI19" s="5">
        <v>62573</v>
      </c>
      <c r="BJ19" s="5">
        <v>63442</v>
      </c>
      <c r="BK19" s="5">
        <v>3165</v>
      </c>
      <c r="BL19" s="5">
        <v>3456</v>
      </c>
      <c r="BM19" s="5">
        <v>3655</v>
      </c>
      <c r="BN19" s="5">
        <v>-11831</v>
      </c>
      <c r="BO19" s="5">
        <v>-5500</v>
      </c>
      <c r="BP19" s="5">
        <v>-5000</v>
      </c>
      <c r="BQ19" s="5">
        <v>0</v>
      </c>
      <c r="BR19" s="5">
        <v>0</v>
      </c>
      <c r="BS19" s="5">
        <v>0</v>
      </c>
      <c r="BT19" s="5">
        <v>-11831</v>
      </c>
      <c r="BU19" s="5">
        <v>-5500</v>
      </c>
      <c r="BV19" s="5">
        <v>-5000</v>
      </c>
      <c r="BW19" s="5">
        <v>20000</v>
      </c>
      <c r="BX19" s="5">
        <v>0</v>
      </c>
      <c r="BY19" s="5">
        <v>0</v>
      </c>
      <c r="BZ19" s="5">
        <v>-2956</v>
      </c>
      <c r="CA19" s="5">
        <v>-3237</v>
      </c>
      <c r="CB19" s="5">
        <v>-3378</v>
      </c>
      <c r="CC19" s="5">
        <v>8378</v>
      </c>
      <c r="CD19" s="5">
        <v>0</v>
      </c>
      <c r="CE19" s="5">
        <v>4722</v>
      </c>
      <c r="CF19" s="5">
        <v>8666</v>
      </c>
      <c r="CG19" s="5">
        <v>2044</v>
      </c>
      <c r="CH19" s="5">
        <v>1344</v>
      </c>
      <c r="CI19" s="5">
        <v>0</v>
      </c>
      <c r="CJ19" s="5">
        <v>0</v>
      </c>
      <c r="CK19" s="5">
        <v>0</v>
      </c>
      <c r="CL19" s="5">
        <v>13153</v>
      </c>
      <c r="CM19" s="5">
        <v>5500</v>
      </c>
      <c r="CN19" s="5">
        <v>5000</v>
      </c>
      <c r="CO19" s="5">
        <v>1323</v>
      </c>
      <c r="CP19" s="5">
        <v>0</v>
      </c>
      <c r="CQ19" s="5">
        <v>0</v>
      </c>
      <c r="CR19" s="5">
        <v>11831</v>
      </c>
      <c r="CS19" s="5">
        <v>5500</v>
      </c>
      <c r="CT19" s="5">
        <v>5000</v>
      </c>
      <c r="CU19" s="10">
        <v>0</v>
      </c>
      <c r="CV19" s="10">
        <v>0</v>
      </c>
      <c r="CW19" s="10">
        <v>0</v>
      </c>
      <c r="CX19" s="5">
        <v>1125</v>
      </c>
      <c r="CY19" s="5">
        <v>1500</v>
      </c>
      <c r="CZ19" s="5">
        <v>1500</v>
      </c>
      <c r="DA19" s="5">
        <v>515</v>
      </c>
      <c r="DB19" s="5">
        <v>850</v>
      </c>
      <c r="DC19" s="5">
        <v>850</v>
      </c>
      <c r="DD19" s="5">
        <v>1336</v>
      </c>
      <c r="DE19" s="5">
        <v>2000</v>
      </c>
      <c r="DF19" s="5">
        <v>2500</v>
      </c>
      <c r="DG19" s="5">
        <v>123369</v>
      </c>
      <c r="DH19" s="5">
        <v>150000</v>
      </c>
      <c r="DI19" s="5">
        <v>160000</v>
      </c>
    </row>
    <row r="20" spans="1:113" s="10" customFormat="1" x14ac:dyDescent="0.35">
      <c r="A20" s="10" t="s">
        <v>234</v>
      </c>
      <c r="B20" s="10" t="s">
        <v>235</v>
      </c>
      <c r="E20" s="10" t="s">
        <v>236</v>
      </c>
      <c r="G20" s="10" t="s">
        <v>237</v>
      </c>
      <c r="H20" s="10" t="s">
        <v>238</v>
      </c>
      <c r="I20" s="5">
        <v>194732</v>
      </c>
      <c r="J20" s="5">
        <v>157461</v>
      </c>
      <c r="K20" s="5">
        <v>162185</v>
      </c>
      <c r="L20" s="5">
        <v>34798</v>
      </c>
      <c r="M20" s="5">
        <v>44723</v>
      </c>
      <c r="N20" s="5">
        <v>46065</v>
      </c>
      <c r="O20" s="5">
        <v>11580</v>
      </c>
      <c r="P20" s="5">
        <v>12460</v>
      </c>
      <c r="Q20" s="5">
        <v>12834</v>
      </c>
      <c r="R20" s="5">
        <v>80718</v>
      </c>
      <c r="S20" s="5">
        <v>76835</v>
      </c>
      <c r="T20" s="5">
        <v>79140</v>
      </c>
      <c r="U20" s="5">
        <v>321828</v>
      </c>
      <c r="V20" s="5">
        <v>291479</v>
      </c>
      <c r="W20" s="5">
        <v>300224</v>
      </c>
      <c r="X20" s="5">
        <v>82402</v>
      </c>
      <c r="Y20" s="5">
        <v>62233</v>
      </c>
      <c r="Z20" s="5">
        <v>65584</v>
      </c>
      <c r="AA20" s="5">
        <v>144314</v>
      </c>
      <c r="AB20" s="5">
        <v>106857</v>
      </c>
      <c r="AC20" s="5">
        <v>110062</v>
      </c>
      <c r="AD20" s="5">
        <v>28960</v>
      </c>
      <c r="AE20" s="5">
        <v>69393</v>
      </c>
      <c r="AF20" s="5">
        <v>36669</v>
      </c>
      <c r="AG20" s="5">
        <v>66153</v>
      </c>
      <c r="AH20" s="5">
        <v>238462</v>
      </c>
      <c r="AI20" s="5">
        <v>212316</v>
      </c>
      <c r="AJ20" s="5">
        <v>-7804</v>
      </c>
      <c r="AK20" s="5">
        <v>-17419</v>
      </c>
      <c r="AL20" s="5">
        <v>-15365</v>
      </c>
      <c r="AM20" s="5">
        <v>0</v>
      </c>
      <c r="AN20" s="5">
        <v>0</v>
      </c>
      <c r="AO20" s="5">
        <v>0</v>
      </c>
      <c r="AP20" s="5">
        <v>58348</v>
      </c>
      <c r="AQ20" s="5">
        <v>35578</v>
      </c>
      <c r="AR20" s="5">
        <v>72543</v>
      </c>
      <c r="AS20" s="5">
        <v>804198</v>
      </c>
      <c r="AT20" s="5">
        <v>867621</v>
      </c>
      <c r="AU20" s="5">
        <v>938386</v>
      </c>
      <c r="AV20" s="5">
        <v>293906</v>
      </c>
      <c r="AW20" s="5">
        <v>318407</v>
      </c>
      <c r="AX20" s="5">
        <v>320841</v>
      </c>
      <c r="AY20" s="5">
        <v>233237</v>
      </c>
      <c r="AZ20" s="5">
        <v>239427</v>
      </c>
      <c r="BA20" s="5">
        <v>67207</v>
      </c>
      <c r="BB20" s="5">
        <v>103309</v>
      </c>
      <c r="BC20" s="5">
        <v>66357</v>
      </c>
      <c r="BD20" s="5">
        <v>67207</v>
      </c>
      <c r="BE20" s="5">
        <v>129928</v>
      </c>
      <c r="BF20" s="5">
        <v>173070</v>
      </c>
      <c r="BG20" s="5">
        <v>170442</v>
      </c>
      <c r="BH20" s="5">
        <v>570960</v>
      </c>
      <c r="BI20" s="5">
        <v>628194</v>
      </c>
      <c r="BJ20" s="5">
        <v>700737</v>
      </c>
      <c r="BK20" s="5">
        <v>95597</v>
      </c>
      <c r="BL20" s="5">
        <v>114265</v>
      </c>
      <c r="BM20" s="5">
        <v>115554</v>
      </c>
      <c r="BN20" s="5">
        <v>-78183</v>
      </c>
      <c r="BO20" s="5">
        <v>-10760</v>
      </c>
      <c r="BP20" s="5">
        <v>-105000</v>
      </c>
      <c r="BQ20" s="5">
        <v>61382</v>
      </c>
      <c r="BR20" s="5">
        <v>-33653</v>
      </c>
      <c r="BS20" s="5">
        <v>0</v>
      </c>
      <c r="BT20" s="5">
        <v>-78796</v>
      </c>
      <c r="BU20" s="5">
        <v>-69852</v>
      </c>
      <c r="BV20" s="5">
        <v>-10554</v>
      </c>
      <c r="BW20" s="5">
        <v>0</v>
      </c>
      <c r="BX20" s="5">
        <v>60000</v>
      </c>
      <c r="BY20" s="5">
        <v>20000</v>
      </c>
      <c r="BZ20" s="5">
        <v>-27547</v>
      </c>
      <c r="CA20" s="5">
        <v>-27580</v>
      </c>
      <c r="CB20" s="5">
        <v>-28119</v>
      </c>
      <c r="CC20" s="5">
        <v>42172</v>
      </c>
      <c r="CD20" s="5">
        <v>0</v>
      </c>
      <c r="CE20" s="5">
        <v>0</v>
      </c>
      <c r="CF20" s="5">
        <v>-69719</v>
      </c>
      <c r="CG20" s="5">
        <v>32420</v>
      </c>
      <c r="CH20" s="5">
        <v>8118</v>
      </c>
      <c r="CI20" s="5">
        <v>9076</v>
      </c>
      <c r="CJ20" s="5">
        <v>5432</v>
      </c>
      <c r="CK20" s="5">
        <v>2436</v>
      </c>
      <c r="CL20" s="5">
        <v>78183</v>
      </c>
      <c r="CM20" s="5">
        <v>107600</v>
      </c>
      <c r="CN20" s="5">
        <v>105000</v>
      </c>
      <c r="CO20" s="5">
        <v>2000</v>
      </c>
      <c r="CP20" s="5">
        <v>0</v>
      </c>
      <c r="CQ20" s="5">
        <v>0</v>
      </c>
      <c r="CR20" s="5">
        <v>76183</v>
      </c>
      <c r="CS20" s="5">
        <v>0</v>
      </c>
      <c r="CT20" s="5">
        <v>0</v>
      </c>
      <c r="CU20" s="10">
        <v>3.5</v>
      </c>
      <c r="CX20" s="5">
        <v>65000</v>
      </c>
      <c r="CY20" s="5">
        <v>0</v>
      </c>
      <c r="CZ20" s="5">
        <v>0</v>
      </c>
      <c r="DA20" s="5">
        <v>10511</v>
      </c>
      <c r="DB20" s="5">
        <v>0</v>
      </c>
      <c r="DC20" s="5">
        <v>0</v>
      </c>
      <c r="DD20" s="5">
        <v>6073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</row>
    <row r="21" spans="1:113" s="10" customFormat="1" x14ac:dyDescent="0.35">
      <c r="A21" s="10" t="s">
        <v>239</v>
      </c>
      <c r="B21" s="10" t="s">
        <v>240</v>
      </c>
      <c r="E21" s="10" t="s">
        <v>241</v>
      </c>
      <c r="G21" s="10" t="s">
        <v>242</v>
      </c>
      <c r="H21" s="10" t="s">
        <v>243</v>
      </c>
      <c r="I21" s="5">
        <v>117788</v>
      </c>
      <c r="J21" s="5">
        <v>87876</v>
      </c>
      <c r="K21" s="5">
        <v>90512</v>
      </c>
      <c r="L21" s="5">
        <v>23968</v>
      </c>
      <c r="M21" s="5">
        <v>21400</v>
      </c>
      <c r="N21" s="5">
        <v>22042</v>
      </c>
      <c r="O21" s="5">
        <v>449506</v>
      </c>
      <c r="P21" s="5">
        <v>450000</v>
      </c>
      <c r="Q21" s="5">
        <v>463500</v>
      </c>
      <c r="R21" s="5">
        <v>137296</v>
      </c>
      <c r="S21" s="5">
        <v>137488</v>
      </c>
      <c r="T21" s="5">
        <v>141613</v>
      </c>
      <c r="U21" s="5">
        <v>728558</v>
      </c>
      <c r="V21" s="5">
        <v>696764</v>
      </c>
      <c r="W21" s="5">
        <v>717667</v>
      </c>
      <c r="X21" s="5">
        <v>231178</v>
      </c>
      <c r="Y21" s="5">
        <v>236140</v>
      </c>
      <c r="Z21" s="5">
        <v>243224</v>
      </c>
      <c r="AA21" s="5">
        <v>173692</v>
      </c>
      <c r="AB21" s="5">
        <v>193150</v>
      </c>
      <c r="AC21" s="5">
        <v>198945</v>
      </c>
      <c r="AD21" s="5">
        <v>38030</v>
      </c>
      <c r="AE21" s="5">
        <v>47609</v>
      </c>
      <c r="AF21" s="5">
        <v>49037</v>
      </c>
      <c r="AG21" s="5">
        <v>44900</v>
      </c>
      <c r="AH21" s="5">
        <v>476899</v>
      </c>
      <c r="AI21" s="5">
        <v>491206</v>
      </c>
      <c r="AJ21" s="5">
        <v>59190</v>
      </c>
      <c r="AK21" s="5">
        <v>43685</v>
      </c>
      <c r="AL21" s="5">
        <v>44996</v>
      </c>
      <c r="AM21" s="5">
        <v>0</v>
      </c>
      <c r="AN21" s="5">
        <v>0</v>
      </c>
      <c r="AO21" s="5">
        <v>0</v>
      </c>
      <c r="AP21" s="5">
        <v>226468</v>
      </c>
      <c r="AQ21" s="5">
        <v>176180</v>
      </c>
      <c r="AR21" s="5">
        <v>181465</v>
      </c>
      <c r="AS21" s="5">
        <v>1666050</v>
      </c>
      <c r="AT21" s="5">
        <v>1783921</v>
      </c>
      <c r="AU21" s="5">
        <v>1933453</v>
      </c>
      <c r="AV21" s="5">
        <v>462086</v>
      </c>
      <c r="AW21" s="5">
        <v>39399</v>
      </c>
      <c r="AX21" s="5">
        <v>182311</v>
      </c>
      <c r="AY21" s="5">
        <v>749029</v>
      </c>
      <c r="AZ21" s="5">
        <v>671876</v>
      </c>
      <c r="BA21" s="5">
        <v>632962</v>
      </c>
      <c r="BB21" s="5">
        <v>72359</v>
      </c>
      <c r="BC21" s="5">
        <v>73194</v>
      </c>
      <c r="BD21" s="5">
        <v>75221</v>
      </c>
      <c r="BE21" s="5">
        <v>622402</v>
      </c>
      <c r="BF21" s="5">
        <v>587682</v>
      </c>
      <c r="BG21" s="5">
        <v>546742</v>
      </c>
      <c r="BH21" s="5">
        <v>917021</v>
      </c>
      <c r="BI21" s="5">
        <v>112045</v>
      </c>
      <c r="BJ21" s="5">
        <v>1300473</v>
      </c>
      <c r="BK21" s="5">
        <v>388624</v>
      </c>
      <c r="BL21" s="5">
        <v>264882</v>
      </c>
      <c r="BM21" s="5">
        <v>266636</v>
      </c>
      <c r="BN21" s="5">
        <v>-346650</v>
      </c>
      <c r="BO21" s="5">
        <v>-340000</v>
      </c>
      <c r="BP21" s="5">
        <v>-420000</v>
      </c>
      <c r="BQ21" s="5">
        <f>oll_svor[[#This Row],[Fjárfestingarhreyfingar samtals 2023]]-oll_svor[[#This Row],[Fjárfesting í varanlegum rekstrarfjármunum 2023]]</f>
        <v>388624</v>
      </c>
      <c r="BR21" s="5">
        <f>oll_svor[[#This Row],[Fjárfestingarhreyfingar samtals 2024]]-oll_svor[[#This Row],[Fjárfesting í varanlegum rekstrarfjármunum 2024]]</f>
        <v>264882</v>
      </c>
      <c r="BS21" s="5">
        <f>oll_svor[[#This Row],[Fjárfestingarhreyfingar samtals 2025]]-oll_svor[[#This Row],[Fjárfesting í varanlegum rekstrarfjármunum 2025]]</f>
        <v>266636</v>
      </c>
      <c r="BT21" s="5">
        <v>41974</v>
      </c>
      <c r="BU21" s="5">
        <v>-75118</v>
      </c>
      <c r="BV21" s="5">
        <v>-153364</v>
      </c>
      <c r="BW21" s="5">
        <v>150000</v>
      </c>
      <c r="BX21" s="5">
        <v>0</v>
      </c>
      <c r="BY21" s="5">
        <v>0</v>
      </c>
      <c r="BZ21" s="5">
        <v>-47246</v>
      </c>
      <c r="CA21" s="5">
        <v>-56096</v>
      </c>
      <c r="CB21" s="5">
        <v>-58255</v>
      </c>
      <c r="CC21" s="5">
        <v>-144728</v>
      </c>
      <c r="CD21" s="5">
        <v>131214</v>
      </c>
      <c r="CE21" s="5">
        <v>211619</v>
      </c>
      <c r="CF21" s="5">
        <v>-41974</v>
      </c>
      <c r="CG21" s="5">
        <v>75118</v>
      </c>
      <c r="CH21" s="5">
        <v>153364</v>
      </c>
      <c r="CI21" s="5">
        <v>0</v>
      </c>
      <c r="CJ21" s="5">
        <v>0</v>
      </c>
      <c r="CK21" s="5">
        <v>0</v>
      </c>
      <c r="CL21" s="5">
        <v>564934</v>
      </c>
      <c r="CM21" s="5">
        <v>441304</v>
      </c>
      <c r="CN21" s="5">
        <v>532500</v>
      </c>
      <c r="CO21" s="5">
        <v>218284</v>
      </c>
      <c r="CP21" s="5">
        <v>101304</v>
      </c>
      <c r="CQ21" s="5">
        <v>112500</v>
      </c>
      <c r="CR21" s="5">
        <v>346650</v>
      </c>
      <c r="CS21" s="5">
        <v>340000</v>
      </c>
      <c r="CT21" s="5">
        <v>420000</v>
      </c>
      <c r="CU21" s="10">
        <v>13</v>
      </c>
      <c r="CV21" s="10">
        <v>13</v>
      </c>
      <c r="CW21" s="10">
        <v>13</v>
      </c>
      <c r="CX21" s="5">
        <v>14133</v>
      </c>
      <c r="CY21" s="5">
        <v>14000</v>
      </c>
      <c r="CZ21" s="5">
        <v>14000</v>
      </c>
      <c r="DA21" s="5">
        <v>11006</v>
      </c>
      <c r="DB21" s="5">
        <v>11000</v>
      </c>
      <c r="DC21" s="5">
        <v>11000</v>
      </c>
      <c r="DD21" s="5">
        <v>13860.518</v>
      </c>
      <c r="DE21" s="5">
        <v>12500</v>
      </c>
      <c r="DF21" s="5">
        <v>12500</v>
      </c>
      <c r="DG21" s="5">
        <v>1263574</v>
      </c>
      <c r="DH21" s="5">
        <v>1228772</v>
      </c>
      <c r="DI21" s="5">
        <v>1228772</v>
      </c>
    </row>
    <row r="22" spans="1:113" s="10" customFormat="1" x14ac:dyDescent="0.35">
      <c r="A22" s="10" t="s">
        <v>244</v>
      </c>
      <c r="B22" s="10" t="s">
        <v>245</v>
      </c>
      <c r="E22" s="10" t="s">
        <v>246</v>
      </c>
      <c r="G22" s="10" t="s">
        <v>247</v>
      </c>
      <c r="H22" s="10" t="s">
        <v>248</v>
      </c>
      <c r="I22" s="5">
        <v>31119</v>
      </c>
      <c r="J22" s="5">
        <v>33453</v>
      </c>
      <c r="K22" s="5">
        <v>35962</v>
      </c>
      <c r="L22" s="5">
        <v>101225</v>
      </c>
      <c r="M22" s="5">
        <v>108817</v>
      </c>
      <c r="N22" s="5">
        <v>116978</v>
      </c>
      <c r="O22" s="5">
        <v>62000</v>
      </c>
      <c r="P22" s="5">
        <v>66650</v>
      </c>
      <c r="Q22" s="5">
        <v>76648</v>
      </c>
      <c r="R22" s="5">
        <v>96883</v>
      </c>
      <c r="S22" s="5">
        <v>104149</v>
      </c>
      <c r="T22" s="5">
        <v>114564</v>
      </c>
      <c r="U22" s="5">
        <v>291227</v>
      </c>
      <c r="V22" s="5">
        <v>313069</v>
      </c>
      <c r="W22" s="5">
        <v>344152</v>
      </c>
      <c r="X22" s="5">
        <v>104000</v>
      </c>
      <c r="Y22" s="5">
        <v>110240</v>
      </c>
      <c r="Z22" s="5">
        <v>115752</v>
      </c>
      <c r="AA22" s="5">
        <v>85000</v>
      </c>
      <c r="AB22" s="5">
        <v>90100</v>
      </c>
      <c r="AC22" s="5">
        <v>95506</v>
      </c>
      <c r="AD22" s="5">
        <v>77000</v>
      </c>
      <c r="AE22" s="5">
        <v>81650</v>
      </c>
      <c r="AF22" s="5">
        <v>86517</v>
      </c>
      <c r="AG22" s="5">
        <v>266000</v>
      </c>
      <c r="AH22" s="5">
        <v>281960</v>
      </c>
      <c r="AI22" s="5">
        <v>297775</v>
      </c>
      <c r="AJ22" s="5">
        <v>159000</v>
      </c>
      <c r="AK22" s="5">
        <v>281960</v>
      </c>
      <c r="AL22" s="5">
        <v>185394</v>
      </c>
      <c r="AM22" s="5">
        <v>0</v>
      </c>
      <c r="AN22" s="5">
        <v>0</v>
      </c>
      <c r="AO22" s="5">
        <v>0</v>
      </c>
      <c r="AP22" s="5">
        <v>25000</v>
      </c>
      <c r="AQ22" s="5">
        <v>25500</v>
      </c>
      <c r="AR22" s="5">
        <v>46376</v>
      </c>
      <c r="AS22" s="5">
        <v>1128975</v>
      </c>
      <c r="AT22" s="5">
        <v>1219293</v>
      </c>
      <c r="AU22" s="5">
        <v>1402187</v>
      </c>
      <c r="AV22" s="5">
        <v>96087</v>
      </c>
      <c r="AW22" s="5">
        <v>100000</v>
      </c>
      <c r="AX22" s="5">
        <v>100000</v>
      </c>
      <c r="AY22" s="5">
        <v>2006312</v>
      </c>
      <c r="AZ22" s="5">
        <v>2166817</v>
      </c>
      <c r="BA22" s="5">
        <v>2341817</v>
      </c>
      <c r="BB22" s="5">
        <v>49596</v>
      </c>
      <c r="BC22" s="5">
        <v>50000</v>
      </c>
      <c r="BD22" s="5">
        <v>50000</v>
      </c>
      <c r="BE22" s="5">
        <v>1956715</v>
      </c>
      <c r="BF22" s="5">
        <v>2100000</v>
      </c>
      <c r="BG22" s="5">
        <v>2200000</v>
      </c>
      <c r="BH22" s="5">
        <v>-877336</v>
      </c>
      <c r="BI22" s="5">
        <v>-877336</v>
      </c>
      <c r="BJ22" s="5">
        <v>-877336</v>
      </c>
      <c r="BK22" s="5">
        <v>85634</v>
      </c>
      <c r="BL22" s="5">
        <v>92057</v>
      </c>
      <c r="BM22" s="5">
        <v>99000</v>
      </c>
      <c r="BN22" s="5">
        <v>-7500</v>
      </c>
      <c r="BO22" s="5">
        <v>-150000</v>
      </c>
      <c r="BP22" s="5">
        <v>-150000</v>
      </c>
      <c r="BQ22" s="5">
        <v>0</v>
      </c>
      <c r="BR22" s="5">
        <v>0</v>
      </c>
      <c r="BS22" s="5">
        <v>0</v>
      </c>
      <c r="BT22" s="5">
        <v>-83612</v>
      </c>
      <c r="BU22" s="5">
        <v>-90000</v>
      </c>
      <c r="BV22" s="5">
        <v>-100000</v>
      </c>
      <c r="BW22" s="5">
        <v>0</v>
      </c>
      <c r="BX22" s="5">
        <v>100000</v>
      </c>
      <c r="BY22" s="5">
        <v>100000</v>
      </c>
      <c r="BZ22" s="5">
        <v>-33004</v>
      </c>
      <c r="CA22" s="5">
        <v>-38000</v>
      </c>
      <c r="CB22" s="5">
        <v>-45000</v>
      </c>
      <c r="CC22" s="5">
        <v>-50608</v>
      </c>
      <c r="CD22" s="5">
        <v>-50608</v>
      </c>
      <c r="CE22" s="5">
        <v>-50608</v>
      </c>
      <c r="CF22" s="5">
        <v>-83613</v>
      </c>
      <c r="CG22" s="5">
        <v>-88608</v>
      </c>
      <c r="CH22" s="5">
        <v>-65608</v>
      </c>
      <c r="CI22" s="5">
        <v>10000</v>
      </c>
      <c r="CJ22" s="5">
        <v>10000</v>
      </c>
      <c r="CK22" s="5">
        <v>10000</v>
      </c>
      <c r="CL22" s="5">
        <v>7500</v>
      </c>
      <c r="CM22" s="5">
        <v>350000</v>
      </c>
      <c r="CN22" s="5">
        <v>280000</v>
      </c>
      <c r="CO22" s="5">
        <v>0</v>
      </c>
      <c r="CP22" s="5">
        <v>227500</v>
      </c>
      <c r="CQ22" s="5">
        <v>196000</v>
      </c>
      <c r="CR22" s="5">
        <v>7500</v>
      </c>
      <c r="CS22" s="5">
        <v>122500</v>
      </c>
      <c r="CT22" s="5">
        <v>84000</v>
      </c>
      <c r="CU22" s="10">
        <v>6.7</v>
      </c>
      <c r="CV22" s="10">
        <v>7</v>
      </c>
      <c r="CW22" s="10">
        <v>7</v>
      </c>
      <c r="CX22" s="5">
        <v>28321</v>
      </c>
      <c r="CY22" s="5">
        <v>46949</v>
      </c>
      <c r="CZ22" s="5">
        <v>46949</v>
      </c>
      <c r="DA22" s="5">
        <v>126676</v>
      </c>
      <c r="DB22" s="5">
        <v>210000</v>
      </c>
      <c r="DC22" s="5">
        <v>210000</v>
      </c>
      <c r="DD22" s="5">
        <v>5100</v>
      </c>
      <c r="DE22" s="5">
        <v>5000</v>
      </c>
      <c r="DF22" s="5">
        <v>50000</v>
      </c>
      <c r="DG22" s="5">
        <v>505867</v>
      </c>
      <c r="DH22" s="5">
        <v>0</v>
      </c>
      <c r="DI22" s="5">
        <v>0</v>
      </c>
    </row>
    <row r="23" spans="1:113" s="10" customFormat="1" x14ac:dyDescent="0.35">
      <c r="A23" s="10" t="s">
        <v>249</v>
      </c>
      <c r="B23" s="10" t="s">
        <v>250</v>
      </c>
      <c r="E23" s="10" t="s">
        <v>251</v>
      </c>
      <c r="G23" s="10" t="s">
        <v>252</v>
      </c>
      <c r="H23" s="10" t="s">
        <v>253</v>
      </c>
      <c r="I23" s="5">
        <v>83725</v>
      </c>
      <c r="J23" s="5">
        <v>76075</v>
      </c>
      <c r="K23" s="5">
        <v>80000</v>
      </c>
      <c r="L23" s="5">
        <v>871</v>
      </c>
      <c r="M23" s="5">
        <v>212</v>
      </c>
      <c r="N23" s="5">
        <v>250</v>
      </c>
      <c r="O23" s="5">
        <v>18000</v>
      </c>
      <c r="P23" s="5">
        <v>20000</v>
      </c>
      <c r="Q23" s="5">
        <v>22000</v>
      </c>
      <c r="R23" s="5">
        <v>22737</v>
      </c>
      <c r="S23" s="5">
        <v>37426</v>
      </c>
      <c r="T23" s="5">
        <v>36276</v>
      </c>
      <c r="U23" s="5">
        <v>125333</v>
      </c>
      <c r="V23" s="5">
        <v>133713</v>
      </c>
      <c r="W23" s="5">
        <v>138526</v>
      </c>
      <c r="X23" s="5">
        <v>52346</v>
      </c>
      <c r="Y23" s="5">
        <v>49066</v>
      </c>
      <c r="Z23" s="5">
        <v>51323</v>
      </c>
      <c r="AA23" s="5">
        <v>52669</v>
      </c>
      <c r="AB23" s="5">
        <v>46999</v>
      </c>
      <c r="AC23" s="5">
        <v>102514</v>
      </c>
      <c r="AD23" s="5">
        <v>20318</v>
      </c>
      <c r="AE23" s="5">
        <v>20723</v>
      </c>
      <c r="AF23" s="5">
        <v>21196</v>
      </c>
      <c r="AG23" s="5">
        <v>125333</v>
      </c>
      <c r="AH23" s="5">
        <v>119248</v>
      </c>
      <c r="AI23" s="5">
        <v>123710</v>
      </c>
      <c r="AJ23" s="5">
        <v>122</v>
      </c>
      <c r="AK23" s="5">
        <v>6508</v>
      </c>
      <c r="AL23" s="5">
        <v>7225</v>
      </c>
      <c r="AM23" s="5">
        <v>0</v>
      </c>
      <c r="AN23" s="5">
        <v>0</v>
      </c>
      <c r="AO23" s="5">
        <v>0</v>
      </c>
      <c r="AP23" s="5">
        <v>28554</v>
      </c>
      <c r="AQ23" s="5">
        <v>20973</v>
      </c>
      <c r="AR23" s="5">
        <v>22041</v>
      </c>
      <c r="AS23" s="5">
        <v>592935</v>
      </c>
      <c r="AT23" s="5">
        <v>608689</v>
      </c>
      <c r="AU23" s="5">
        <v>631223</v>
      </c>
      <c r="AV23" s="5">
        <v>234501</v>
      </c>
      <c r="AW23" s="5">
        <v>230583</v>
      </c>
      <c r="AX23" s="5">
        <v>254313</v>
      </c>
      <c r="AY23" s="5">
        <v>55604</v>
      </c>
      <c r="AZ23" s="5">
        <v>53863</v>
      </c>
      <c r="BA23" s="5">
        <v>54357</v>
      </c>
      <c r="BB23" s="5">
        <v>3991</v>
      </c>
      <c r="BC23" s="5">
        <v>3018</v>
      </c>
      <c r="BD23" s="5">
        <v>3165</v>
      </c>
      <c r="BE23" s="5">
        <v>51613</v>
      </c>
      <c r="BF23" s="5">
        <v>50845</v>
      </c>
      <c r="BG23" s="5">
        <v>51191</v>
      </c>
      <c r="BH23" s="5">
        <v>537331</v>
      </c>
      <c r="BI23" s="5">
        <v>554825</v>
      </c>
      <c r="BJ23" s="5">
        <v>576866</v>
      </c>
      <c r="BK23" s="5">
        <v>53122</v>
      </c>
      <c r="BL23" s="5">
        <v>44156</v>
      </c>
      <c r="BM23" s="5">
        <v>45737</v>
      </c>
      <c r="BN23" s="5">
        <v>-11157</v>
      </c>
      <c r="BO23" s="5">
        <v>-25000</v>
      </c>
      <c r="BP23" s="5">
        <v>-20000</v>
      </c>
      <c r="BQ23" s="5">
        <v>0</v>
      </c>
      <c r="BR23" s="5">
        <v>0</v>
      </c>
      <c r="BS23" s="5">
        <v>0</v>
      </c>
      <c r="BT23" s="5">
        <v>-11157</v>
      </c>
      <c r="BU23" s="5">
        <v>-25000</v>
      </c>
      <c r="BV23" s="5">
        <v>-20000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-151622</v>
      </c>
      <c r="CD23" s="5">
        <v>-17217</v>
      </c>
      <c r="CE23" s="5">
        <v>0</v>
      </c>
      <c r="CF23" s="5">
        <v>-151622</v>
      </c>
      <c r="CG23" s="5">
        <v>-17217</v>
      </c>
      <c r="CH23" s="5">
        <v>-23730</v>
      </c>
      <c r="CI23" s="5">
        <v>-95690</v>
      </c>
      <c r="CJ23" s="5">
        <v>0</v>
      </c>
      <c r="CK23" s="5">
        <v>0</v>
      </c>
      <c r="CL23" s="5">
        <v>48708</v>
      </c>
      <c r="CM23" s="5">
        <v>25000</v>
      </c>
      <c r="CN23" s="5">
        <v>20000</v>
      </c>
      <c r="CO23" s="5">
        <v>37551</v>
      </c>
      <c r="CP23" s="5">
        <v>0</v>
      </c>
      <c r="CQ23" s="5">
        <v>0</v>
      </c>
      <c r="CR23" s="5">
        <v>11157</v>
      </c>
      <c r="CS23" s="5">
        <v>25000</v>
      </c>
      <c r="CT23" s="5">
        <v>20000</v>
      </c>
      <c r="CU23" s="10">
        <v>3</v>
      </c>
      <c r="CV23" s="10">
        <v>3</v>
      </c>
      <c r="CW23" s="10">
        <v>3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15154</v>
      </c>
      <c r="DE23" s="5">
        <v>15500</v>
      </c>
      <c r="DF23" s="5">
        <v>15500</v>
      </c>
      <c r="DG23" s="5">
        <v>732184</v>
      </c>
      <c r="DH23" s="5">
        <v>735000</v>
      </c>
      <c r="DI23" s="5">
        <v>735000</v>
      </c>
    </row>
    <row r="24" spans="1:113" s="10" customFormat="1" x14ac:dyDescent="0.35">
      <c r="H24" s="10" t="s">
        <v>254</v>
      </c>
      <c r="I24" s="5">
        <v>220044</v>
      </c>
      <c r="J24" s="5">
        <v>0</v>
      </c>
      <c r="K24" s="5">
        <v>0</v>
      </c>
      <c r="L24" s="5">
        <v>1508494</v>
      </c>
      <c r="M24" s="5">
        <v>0</v>
      </c>
      <c r="N24" s="5">
        <v>0</v>
      </c>
      <c r="O24" s="5">
        <v>1431000</v>
      </c>
      <c r="P24" s="5">
        <v>0</v>
      </c>
      <c r="Q24" s="5">
        <v>0</v>
      </c>
      <c r="R24" s="5">
        <v>2479497</v>
      </c>
      <c r="S24" s="5">
        <v>0</v>
      </c>
      <c r="T24" s="5">
        <v>0</v>
      </c>
      <c r="U24" s="5">
        <v>5639035</v>
      </c>
      <c r="V24" s="5">
        <v>5684000</v>
      </c>
      <c r="W24" s="5">
        <v>5842000</v>
      </c>
      <c r="X24" s="5">
        <v>1700580</v>
      </c>
      <c r="Y24" s="5">
        <v>0</v>
      </c>
      <c r="Z24" s="5">
        <v>0</v>
      </c>
      <c r="AA24" s="5">
        <v>2122308</v>
      </c>
      <c r="AB24" s="5">
        <v>0</v>
      </c>
      <c r="AC24" s="5">
        <v>0</v>
      </c>
      <c r="AD24" s="5">
        <v>973680</v>
      </c>
      <c r="AE24" s="5">
        <v>0</v>
      </c>
      <c r="AF24" s="5">
        <v>0</v>
      </c>
      <c r="AG24" s="5">
        <v>4796568</v>
      </c>
      <c r="AH24" s="5">
        <v>4951000</v>
      </c>
      <c r="AI24" s="5">
        <v>5138000</v>
      </c>
      <c r="AJ24" s="5">
        <v>274255</v>
      </c>
      <c r="AK24" s="5">
        <v>98000</v>
      </c>
      <c r="AL24" s="5">
        <v>22000</v>
      </c>
      <c r="AM24" s="5">
        <v>420000</v>
      </c>
      <c r="AN24" s="5">
        <v>0</v>
      </c>
      <c r="AO24" s="5">
        <v>0</v>
      </c>
      <c r="AP24" s="5">
        <v>1536722</v>
      </c>
      <c r="AQ24" s="5">
        <v>831000</v>
      </c>
      <c r="AR24" s="5">
        <v>726000</v>
      </c>
      <c r="AS24" s="5">
        <v>18682618</v>
      </c>
      <c r="AT24" s="5">
        <v>17447</v>
      </c>
      <c r="AU24" s="5">
        <v>20281</v>
      </c>
      <c r="AV24" s="5">
        <v>4422913</v>
      </c>
      <c r="AW24" s="5">
        <v>1715000</v>
      </c>
      <c r="AX24" s="5">
        <v>1052000</v>
      </c>
      <c r="AY24" s="5">
        <v>559968</v>
      </c>
      <c r="AZ24" s="5">
        <v>598000</v>
      </c>
      <c r="BA24" s="5">
        <v>2098000</v>
      </c>
      <c r="BB24" s="5">
        <v>559968</v>
      </c>
      <c r="BC24" s="5">
        <v>598000</v>
      </c>
      <c r="BD24" s="5">
        <v>698000</v>
      </c>
      <c r="BE24" s="5">
        <v>0</v>
      </c>
      <c r="BF24" s="5">
        <v>0</v>
      </c>
      <c r="BG24" s="5">
        <v>1400000</v>
      </c>
      <c r="BH24" s="5">
        <v>18122649</v>
      </c>
      <c r="BI24" s="5">
        <v>19467000</v>
      </c>
      <c r="BJ24" s="5">
        <v>21627000</v>
      </c>
      <c r="BK24" s="5">
        <v>2087695</v>
      </c>
      <c r="BL24" s="5">
        <v>1819000</v>
      </c>
      <c r="BM24" s="5">
        <v>1777000</v>
      </c>
      <c r="BN24" s="5">
        <v>-1431602</v>
      </c>
      <c r="BO24" s="5">
        <v>-3995000</v>
      </c>
      <c r="BP24" s="5">
        <v>-3885000</v>
      </c>
      <c r="BQ24" s="5">
        <v>1449463</v>
      </c>
      <c r="BR24" s="5">
        <v>22000</v>
      </c>
      <c r="BS24" s="5">
        <v>0</v>
      </c>
      <c r="BT24" s="5">
        <v>-93656</v>
      </c>
      <c r="BU24" s="5">
        <v>-3973000</v>
      </c>
      <c r="BV24" s="5">
        <v>-3874000</v>
      </c>
      <c r="BW24" s="5">
        <v>0</v>
      </c>
      <c r="BX24" s="5">
        <v>0</v>
      </c>
      <c r="BY24" s="5">
        <v>1500000</v>
      </c>
      <c r="BZ24" s="5">
        <v>0</v>
      </c>
      <c r="CA24" s="5">
        <v>0</v>
      </c>
      <c r="CB24" s="5">
        <v>0</v>
      </c>
      <c r="CC24" s="5">
        <v>-1646000</v>
      </c>
      <c r="CD24" s="5">
        <v>-85000</v>
      </c>
      <c r="CE24" s="5">
        <v>-66000</v>
      </c>
      <c r="CF24" s="5">
        <v>-1646000</v>
      </c>
      <c r="CG24" s="5">
        <v>-85000</v>
      </c>
      <c r="CH24" s="5">
        <v>-66000</v>
      </c>
      <c r="CI24" s="5">
        <v>635900</v>
      </c>
      <c r="CJ24" s="5">
        <v>-2238000</v>
      </c>
      <c r="CK24" s="5">
        <v>-663000</v>
      </c>
      <c r="CL24" s="5">
        <v>1431602</v>
      </c>
      <c r="CM24" s="5">
        <v>3885000</v>
      </c>
      <c r="CN24" s="5">
        <v>4860000</v>
      </c>
      <c r="CO24" s="5">
        <v>0</v>
      </c>
      <c r="CP24" s="5">
        <v>0</v>
      </c>
      <c r="CQ24" s="5">
        <v>0</v>
      </c>
      <c r="CR24" s="5">
        <v>1431602</v>
      </c>
      <c r="CS24" s="5">
        <v>3885000</v>
      </c>
      <c r="CT24" s="5">
        <v>4860000</v>
      </c>
      <c r="CU24" s="10">
        <v>76</v>
      </c>
      <c r="CV24" s="10">
        <v>76</v>
      </c>
      <c r="CW24" s="10">
        <v>76</v>
      </c>
      <c r="CX24" s="5">
        <v>787194</v>
      </c>
      <c r="CY24" s="5">
        <v>0</v>
      </c>
      <c r="CZ24" s="5">
        <v>0</v>
      </c>
      <c r="DA24" s="5">
        <v>2332474</v>
      </c>
      <c r="DB24" s="5">
        <v>0</v>
      </c>
      <c r="DC24" s="5">
        <v>0</v>
      </c>
      <c r="DD24" s="5">
        <v>105900</v>
      </c>
      <c r="DE24" s="5">
        <v>0</v>
      </c>
      <c r="DF24" s="5">
        <v>0</v>
      </c>
      <c r="DG24" s="5">
        <v>3449806</v>
      </c>
      <c r="DH24" s="5">
        <v>0</v>
      </c>
      <c r="DI24" s="5">
        <v>0</v>
      </c>
    </row>
    <row r="25" spans="1:113" s="10" customFormat="1" x14ac:dyDescent="0.35">
      <c r="H25" s="10" t="s">
        <v>255</v>
      </c>
      <c r="I25" s="5">
        <v>55237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65892</v>
      </c>
      <c r="S25" s="5">
        <v>0</v>
      </c>
      <c r="T25" s="5">
        <v>0</v>
      </c>
      <c r="U25" s="5">
        <v>121129</v>
      </c>
      <c r="V25" s="5">
        <v>0</v>
      </c>
      <c r="W25" s="5">
        <v>0</v>
      </c>
      <c r="X25" s="5">
        <v>48592</v>
      </c>
      <c r="Y25" s="5">
        <v>0</v>
      </c>
      <c r="Z25" s="5">
        <v>0</v>
      </c>
      <c r="AA25" s="5">
        <v>58755</v>
      </c>
      <c r="AB25" s="5">
        <v>0</v>
      </c>
      <c r="AC25" s="5">
        <v>0</v>
      </c>
      <c r="AD25" s="5">
        <v>21307</v>
      </c>
      <c r="AE25" s="5">
        <v>0</v>
      </c>
      <c r="AF25" s="5">
        <v>0</v>
      </c>
      <c r="AG25" s="6">
        <v>128654</v>
      </c>
      <c r="AH25" s="5">
        <v>0</v>
      </c>
      <c r="AI25" s="5">
        <v>0</v>
      </c>
      <c r="AJ25" s="6">
        <v>-18759</v>
      </c>
      <c r="AK25" s="5">
        <v>0</v>
      </c>
      <c r="AL25" s="5">
        <v>0</v>
      </c>
      <c r="AM25" s="11">
        <v>0</v>
      </c>
      <c r="AN25" s="5">
        <v>0</v>
      </c>
      <c r="AO25" s="5">
        <v>0</v>
      </c>
      <c r="AP25" s="6">
        <v>-26284</v>
      </c>
      <c r="AQ25" s="5">
        <v>0</v>
      </c>
      <c r="AR25" s="5">
        <v>0</v>
      </c>
      <c r="AS25" s="5">
        <v>415497</v>
      </c>
      <c r="AT25" s="5">
        <v>0</v>
      </c>
      <c r="AU25" s="5">
        <v>0</v>
      </c>
      <c r="AV25" s="5">
        <v>50779</v>
      </c>
      <c r="AW25" s="5">
        <v>0</v>
      </c>
      <c r="AX25" s="5">
        <v>0</v>
      </c>
      <c r="AY25" s="5">
        <v>247526</v>
      </c>
      <c r="AZ25" s="5">
        <v>0</v>
      </c>
      <c r="BA25" s="5">
        <v>0</v>
      </c>
      <c r="BB25" s="5">
        <v>90270</v>
      </c>
      <c r="BC25" s="5">
        <v>0</v>
      </c>
      <c r="BD25" s="5">
        <v>0</v>
      </c>
      <c r="BE25" s="5">
        <v>133160</v>
      </c>
      <c r="BF25" s="5">
        <v>0</v>
      </c>
      <c r="BG25" s="5">
        <v>0</v>
      </c>
      <c r="BH25" s="5">
        <v>167970</v>
      </c>
      <c r="BI25" s="5">
        <v>0</v>
      </c>
      <c r="BJ25" s="5">
        <v>0</v>
      </c>
      <c r="BK25" s="5">
        <v>11288</v>
      </c>
      <c r="BL25" s="5">
        <v>0</v>
      </c>
      <c r="BM25" s="5">
        <v>0</v>
      </c>
      <c r="BN25" s="5">
        <v>-1236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-1236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-8477</v>
      </c>
      <c r="CA25" s="5">
        <v>0</v>
      </c>
      <c r="CB25" s="5">
        <v>0</v>
      </c>
      <c r="CC25" s="5">
        <v>-1576</v>
      </c>
      <c r="CD25" s="5">
        <v>0</v>
      </c>
      <c r="CE25" s="5">
        <v>0</v>
      </c>
      <c r="CF25" s="5">
        <v>-10053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4942</v>
      </c>
      <c r="CM25" s="5">
        <v>0</v>
      </c>
      <c r="CN25" s="5">
        <v>0</v>
      </c>
      <c r="CO25" s="5">
        <v>3706</v>
      </c>
      <c r="CP25" s="5">
        <v>0</v>
      </c>
      <c r="CQ25" s="5">
        <v>0</v>
      </c>
      <c r="CR25" s="5">
        <v>1236</v>
      </c>
      <c r="CS25" s="5">
        <v>0</v>
      </c>
      <c r="CT25" s="5">
        <v>0</v>
      </c>
      <c r="CU25" s="10">
        <v>2</v>
      </c>
      <c r="CV25" s="10">
        <v>0</v>
      </c>
      <c r="CW25" s="10">
        <v>0</v>
      </c>
      <c r="CX25" s="5">
        <v>0</v>
      </c>
      <c r="CY25" s="5">
        <v>0</v>
      </c>
      <c r="CZ25" s="5">
        <v>0</v>
      </c>
      <c r="DA25" s="5">
        <v>180</v>
      </c>
      <c r="DB25" s="5">
        <v>0</v>
      </c>
      <c r="DC25" s="5">
        <v>0</v>
      </c>
      <c r="DD25" s="5">
        <v>12016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</row>
    <row r="26" spans="1:113" s="10" customFormat="1" x14ac:dyDescent="0.35">
      <c r="H26" s="10" t="s">
        <v>256</v>
      </c>
      <c r="I26" s="5">
        <v>1260</v>
      </c>
      <c r="J26" s="5">
        <v>1092</v>
      </c>
      <c r="K26" s="5">
        <v>1114</v>
      </c>
      <c r="L26" s="5">
        <v>1265</v>
      </c>
      <c r="M26" s="5">
        <v>1096</v>
      </c>
      <c r="N26" s="5">
        <v>1118</v>
      </c>
      <c r="O26" s="5">
        <v>0</v>
      </c>
      <c r="P26" s="5">
        <v>0</v>
      </c>
      <c r="Q26" s="5">
        <v>0</v>
      </c>
      <c r="R26" s="5">
        <v>9113</v>
      </c>
      <c r="S26" s="5">
        <v>8563</v>
      </c>
      <c r="T26" s="5">
        <v>8634</v>
      </c>
      <c r="U26" s="5">
        <v>11638</v>
      </c>
      <c r="V26" s="5">
        <v>10751</v>
      </c>
      <c r="W26" s="5">
        <v>10866</v>
      </c>
      <c r="X26" s="5">
        <v>0</v>
      </c>
      <c r="Y26" s="5">
        <v>0</v>
      </c>
      <c r="Z26" s="5">
        <v>0</v>
      </c>
      <c r="AA26" s="5">
        <v>9617</v>
      </c>
      <c r="AB26" s="5">
        <v>16609</v>
      </c>
      <c r="AC26" s="5">
        <v>17041</v>
      </c>
      <c r="AD26" s="5">
        <v>595</v>
      </c>
      <c r="AE26" s="5">
        <v>595</v>
      </c>
      <c r="AF26" s="5">
        <v>503</v>
      </c>
      <c r="AG26" s="5">
        <v>10212</v>
      </c>
      <c r="AH26" s="5">
        <v>17204</v>
      </c>
      <c r="AI26" s="5">
        <v>17544</v>
      </c>
      <c r="AJ26" s="5">
        <v>-493</v>
      </c>
      <c r="AK26" s="5">
        <v>-181</v>
      </c>
      <c r="AL26" s="5">
        <v>0</v>
      </c>
      <c r="AM26" s="5">
        <v>0</v>
      </c>
      <c r="AN26" s="5">
        <v>0</v>
      </c>
      <c r="AO26" s="5">
        <v>0</v>
      </c>
      <c r="AP26" s="5">
        <v>933</v>
      </c>
      <c r="AQ26" s="5">
        <v>-6634</v>
      </c>
      <c r="AR26" s="5">
        <v>-6678</v>
      </c>
      <c r="AS26" s="5">
        <v>12013</v>
      </c>
      <c r="AT26" s="5">
        <v>10392</v>
      </c>
      <c r="AU26" s="5">
        <v>9889</v>
      </c>
      <c r="AV26" s="5">
        <v>1353</v>
      </c>
      <c r="AW26" s="5">
        <v>327</v>
      </c>
      <c r="AX26" s="5">
        <v>327</v>
      </c>
      <c r="AY26" s="5">
        <v>109164</v>
      </c>
      <c r="AZ26" s="5">
        <v>117088</v>
      </c>
      <c r="BA26" s="5">
        <v>123263</v>
      </c>
      <c r="BB26" s="5">
        <v>109164</v>
      </c>
      <c r="BC26" s="5">
        <v>117088</v>
      </c>
      <c r="BD26" s="5">
        <v>123263</v>
      </c>
      <c r="BE26" s="5" t="s">
        <v>163</v>
      </c>
      <c r="BF26" s="5">
        <v>0</v>
      </c>
      <c r="BG26" s="5">
        <v>0</v>
      </c>
      <c r="BH26" s="5">
        <v>-97151</v>
      </c>
      <c r="BI26" s="5">
        <v>-106696</v>
      </c>
      <c r="BJ26" s="5">
        <v>-113374</v>
      </c>
      <c r="BK26" s="5">
        <v>-4269</v>
      </c>
      <c r="BL26" s="5">
        <v>-10914</v>
      </c>
      <c r="BM26" s="5">
        <v>-11175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4269</v>
      </c>
      <c r="CD26" s="5">
        <v>10914</v>
      </c>
      <c r="CE26" s="5">
        <v>11175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6000</v>
      </c>
      <c r="CN26" s="5">
        <v>0</v>
      </c>
      <c r="CO26" s="5">
        <v>0</v>
      </c>
      <c r="CP26" s="5">
        <v>5400</v>
      </c>
      <c r="CQ26" s="5">
        <v>0</v>
      </c>
      <c r="CR26" s="5">
        <v>0</v>
      </c>
      <c r="CS26" s="5">
        <v>600</v>
      </c>
      <c r="CT26" s="5">
        <v>0</v>
      </c>
      <c r="CU26" s="10">
        <v>0</v>
      </c>
      <c r="CV26" s="10">
        <v>0</v>
      </c>
      <c r="CW26" s="10">
        <v>0</v>
      </c>
      <c r="CX26" s="5" t="s">
        <v>163</v>
      </c>
      <c r="CY26" s="5">
        <v>0</v>
      </c>
      <c r="CZ26" s="5">
        <v>0</v>
      </c>
      <c r="DA26" s="5">
        <v>5470</v>
      </c>
      <c r="DB26" s="5">
        <v>5550</v>
      </c>
      <c r="DC26" s="5">
        <v>5650</v>
      </c>
      <c r="DD26" s="5">
        <v>239.18100000000001</v>
      </c>
      <c r="DE26" s="5">
        <v>242</v>
      </c>
      <c r="DF26" s="5">
        <v>243</v>
      </c>
      <c r="DG26" s="5">
        <v>45591</v>
      </c>
      <c r="DH26" s="5">
        <v>45650</v>
      </c>
      <c r="DI26" s="5">
        <v>46500</v>
      </c>
    </row>
    <row r="27" spans="1:113" s="10" customFormat="1" x14ac:dyDescent="0.35">
      <c r="H27" s="10" t="s">
        <v>257</v>
      </c>
      <c r="I27" s="5">
        <v>67256.638999999996</v>
      </c>
      <c r="J27" s="5">
        <v>66112.417000000001</v>
      </c>
      <c r="K27" s="5">
        <v>68492.464000000007</v>
      </c>
      <c r="L27" s="5">
        <v>21281.471000000001</v>
      </c>
      <c r="M27" s="5">
        <v>28538.233</v>
      </c>
      <c r="N27" s="5">
        <v>29565.609</v>
      </c>
      <c r="O27" s="5">
        <v>0</v>
      </c>
      <c r="P27" s="5">
        <v>0</v>
      </c>
      <c r="Q27" s="5">
        <v>0</v>
      </c>
      <c r="R27" s="5">
        <v>36025.946000000004</v>
      </c>
      <c r="S27" s="5">
        <v>43012.35</v>
      </c>
      <c r="T27" s="5">
        <v>44560.794999999998</v>
      </c>
      <c r="U27" s="5">
        <v>124564.056</v>
      </c>
      <c r="V27" s="5">
        <v>137663</v>
      </c>
      <c r="W27" s="5">
        <v>142618.86799999999</v>
      </c>
      <c r="X27" s="5">
        <v>0</v>
      </c>
      <c r="Y27" s="5">
        <v>0</v>
      </c>
      <c r="Z27" s="5">
        <v>0</v>
      </c>
      <c r="AA27" s="5">
        <v>85631.001999999993</v>
      </c>
      <c r="AB27" s="5">
        <v>75041</v>
      </c>
      <c r="AC27" s="5">
        <v>77745</v>
      </c>
      <c r="AD27" s="5">
        <v>15458.647999999999</v>
      </c>
      <c r="AE27" s="5">
        <v>16368</v>
      </c>
      <c r="AF27" s="5">
        <v>17178</v>
      </c>
      <c r="AG27" s="5">
        <v>101089.65</v>
      </c>
      <c r="AH27" s="5">
        <v>91409</v>
      </c>
      <c r="AI27" s="5">
        <v>94923</v>
      </c>
      <c r="AJ27" s="5">
        <v>13483.04</v>
      </c>
      <c r="AK27" s="5">
        <v>10848</v>
      </c>
      <c r="AL27" s="5">
        <v>7986</v>
      </c>
      <c r="AM27" s="5">
        <v>0</v>
      </c>
      <c r="AN27" s="5">
        <v>0</v>
      </c>
      <c r="AO27" s="5">
        <v>0</v>
      </c>
      <c r="AP27" s="5">
        <v>23474.405999999999</v>
      </c>
      <c r="AQ27" s="5">
        <v>35406</v>
      </c>
      <c r="AR27" s="5">
        <v>39709.868000000002</v>
      </c>
      <c r="AS27" s="5">
        <v>316417.20500000002</v>
      </c>
      <c r="AT27" s="5">
        <v>351848</v>
      </c>
      <c r="AU27" s="5">
        <v>383072</v>
      </c>
      <c r="AV27" s="5">
        <v>94577.392999999996</v>
      </c>
      <c r="AW27" s="5">
        <v>135360</v>
      </c>
      <c r="AX27" s="5">
        <v>158762</v>
      </c>
      <c r="AY27" s="5">
        <v>122380.814</v>
      </c>
      <c r="AZ27" s="5">
        <v>119053</v>
      </c>
      <c r="BA27" s="5">
        <v>110568</v>
      </c>
      <c r="BB27" s="5">
        <v>13244.627</v>
      </c>
      <c r="BC27" s="5">
        <v>15139</v>
      </c>
      <c r="BD27" s="5">
        <v>15579</v>
      </c>
      <c r="BE27" s="5">
        <v>109136.189</v>
      </c>
      <c r="BF27" s="5">
        <v>103915</v>
      </c>
      <c r="BG27" s="5">
        <v>94989</v>
      </c>
      <c r="BH27" s="5">
        <v>194036.389</v>
      </c>
      <c r="BI27" s="5">
        <v>232795</v>
      </c>
      <c r="BJ27" s="5">
        <v>272504</v>
      </c>
      <c r="BK27" s="5">
        <v>48343.281000000003</v>
      </c>
      <c r="BL27" s="5">
        <v>58581</v>
      </c>
      <c r="BM27" s="5">
        <v>61069</v>
      </c>
      <c r="BN27" s="5">
        <v>0</v>
      </c>
      <c r="BO27" s="5">
        <v>15500</v>
      </c>
      <c r="BP27" s="5">
        <v>-25000</v>
      </c>
      <c r="BQ27" s="5">
        <v>0</v>
      </c>
      <c r="BR27" s="5">
        <v>0</v>
      </c>
      <c r="BS27" s="5">
        <v>0</v>
      </c>
      <c r="BT27" s="5">
        <v>0</v>
      </c>
      <c r="BU27" s="5">
        <v>-15500</v>
      </c>
      <c r="BV27" s="5">
        <v>-25000</v>
      </c>
      <c r="BW27" s="5">
        <v>0</v>
      </c>
      <c r="BX27" s="5">
        <v>0</v>
      </c>
      <c r="BY27" s="5">
        <v>0</v>
      </c>
      <c r="BZ27" s="5">
        <v>-11108.727000000001</v>
      </c>
      <c r="CA27" s="5">
        <v>-12226</v>
      </c>
      <c r="CB27" s="5">
        <v>-12666</v>
      </c>
      <c r="CC27" s="5">
        <v>-38044.408000000003</v>
      </c>
      <c r="CD27" s="5">
        <v>-30855</v>
      </c>
      <c r="CE27" s="5">
        <v>-23403</v>
      </c>
      <c r="CF27" s="5">
        <v>-49153.135000000002</v>
      </c>
      <c r="CG27" s="5">
        <v>-43081</v>
      </c>
      <c r="CH27" s="5">
        <v>-36069</v>
      </c>
      <c r="CI27" s="5">
        <v>0</v>
      </c>
      <c r="CJ27" s="5">
        <v>0</v>
      </c>
      <c r="CK27" s="5">
        <v>0</v>
      </c>
      <c r="CL27" s="5">
        <v>0</v>
      </c>
      <c r="CM27" s="5">
        <v>15500</v>
      </c>
      <c r="CN27" s="5">
        <v>25000</v>
      </c>
      <c r="CO27" s="5">
        <v>0</v>
      </c>
      <c r="CP27" s="5">
        <v>0</v>
      </c>
      <c r="CQ27" s="5">
        <v>0</v>
      </c>
      <c r="CR27" s="5">
        <v>0</v>
      </c>
      <c r="CS27" s="5">
        <v>15500</v>
      </c>
      <c r="CT27" s="5">
        <v>25000</v>
      </c>
      <c r="CU27" s="10">
        <v>0</v>
      </c>
      <c r="CV27" s="10">
        <v>0</v>
      </c>
      <c r="CW27" s="10">
        <v>0</v>
      </c>
      <c r="CX27" s="5">
        <v>24601</v>
      </c>
      <c r="CY27" s="6">
        <v>25831</v>
      </c>
      <c r="CZ27" s="6">
        <v>27123</v>
      </c>
      <c r="DA27" s="5">
        <v>2798</v>
      </c>
      <c r="DB27" s="5">
        <v>3000</v>
      </c>
      <c r="DC27" s="5">
        <v>3000</v>
      </c>
      <c r="DD27" s="5">
        <v>59211.311000000002</v>
      </c>
      <c r="DE27" s="5">
        <v>60000</v>
      </c>
      <c r="DF27" s="5">
        <v>60000</v>
      </c>
      <c r="DG27" s="5">
        <v>114990</v>
      </c>
      <c r="DH27" s="5">
        <v>121000</v>
      </c>
      <c r="DI27" s="5">
        <v>122000</v>
      </c>
    </row>
    <row r="28" spans="1:113" s="10" customFormat="1" x14ac:dyDescent="0.35">
      <c r="H28" s="10" t="s">
        <v>258</v>
      </c>
      <c r="I28" s="5">
        <v>0</v>
      </c>
      <c r="J28" s="5">
        <v>0</v>
      </c>
      <c r="K28" s="5">
        <v>0</v>
      </c>
      <c r="L28" s="5">
        <v>6369.2259999999997</v>
      </c>
      <c r="M28" s="5">
        <v>6072.7389999999996</v>
      </c>
      <c r="N28" s="5">
        <v>6449.25</v>
      </c>
      <c r="O28" s="5">
        <v>3967.279</v>
      </c>
      <c r="P28" s="5">
        <v>5000</v>
      </c>
      <c r="Q28" s="5">
        <v>5000</v>
      </c>
      <c r="R28" s="5">
        <v>11356.625</v>
      </c>
      <c r="S28" s="5">
        <v>4570.098</v>
      </c>
      <c r="T28" s="5">
        <v>4543.442</v>
      </c>
      <c r="U28" s="5">
        <v>21693.13</v>
      </c>
      <c r="V28" s="5">
        <v>23032.742999999999</v>
      </c>
      <c r="W28" s="5">
        <v>24460.781999999999</v>
      </c>
      <c r="X28" s="5">
        <v>0</v>
      </c>
      <c r="Y28" s="5">
        <v>0</v>
      </c>
      <c r="Z28" s="5">
        <v>0</v>
      </c>
      <c r="AA28" s="5">
        <v>9841.0939999999991</v>
      </c>
      <c r="AB28" s="5">
        <v>11433.800999999999</v>
      </c>
      <c r="AC28" s="5">
        <v>12142.705</v>
      </c>
      <c r="AD28" s="5">
        <v>3126.596</v>
      </c>
      <c r="AE28" s="5">
        <v>1796.441</v>
      </c>
      <c r="AF28" s="5">
        <v>1907.8209999999999</v>
      </c>
      <c r="AG28" s="5">
        <v>12967.69</v>
      </c>
      <c r="AH28" s="5">
        <v>13230.242</v>
      </c>
      <c r="AI28" s="5">
        <v>14050.526</v>
      </c>
      <c r="AJ28" s="5">
        <v>-950.98</v>
      </c>
      <c r="AK28" s="5">
        <v>-14.47</v>
      </c>
      <c r="AL28" s="5">
        <v>-15.367000000000001</v>
      </c>
      <c r="AM28" s="5">
        <v>0</v>
      </c>
      <c r="AN28" s="5">
        <v>0</v>
      </c>
      <c r="AO28" s="5">
        <v>0</v>
      </c>
      <c r="AP28" s="5">
        <v>7774.46</v>
      </c>
      <c r="AQ28" s="5">
        <v>9602.02</v>
      </c>
      <c r="AR28" s="5">
        <v>10197.343999999999</v>
      </c>
      <c r="AS28" s="5">
        <v>83447.793999999994</v>
      </c>
      <c r="AT28" s="5">
        <v>0</v>
      </c>
      <c r="AU28" s="5">
        <v>0</v>
      </c>
      <c r="AV28" s="5">
        <v>21524.616000000002</v>
      </c>
      <c r="AW28" s="5">
        <v>0</v>
      </c>
      <c r="AX28" s="5">
        <v>0</v>
      </c>
      <c r="AY28" s="5">
        <v>37172.512000000002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37172.512000000002</v>
      </c>
      <c r="BF28" s="5">
        <v>0</v>
      </c>
      <c r="BG28" s="5">
        <v>0</v>
      </c>
      <c r="BH28" s="5">
        <v>46275.281999999999</v>
      </c>
      <c r="BI28" s="5">
        <v>0</v>
      </c>
      <c r="BJ28" s="5">
        <v>0</v>
      </c>
      <c r="BK28" s="5">
        <v>10901.056</v>
      </c>
      <c r="BL28" s="5">
        <v>0</v>
      </c>
      <c r="BM28" s="5">
        <v>0</v>
      </c>
      <c r="BN28" s="5">
        <v>-162786.85699999999</v>
      </c>
      <c r="BO28" s="5">
        <v>0</v>
      </c>
      <c r="BP28" s="5">
        <v>0</v>
      </c>
      <c r="BQ28" s="5">
        <v>146865.42800000001</v>
      </c>
      <c r="BR28" s="5">
        <v>0</v>
      </c>
      <c r="BS28" s="5">
        <v>0</v>
      </c>
      <c r="BT28" s="5">
        <v>-15921.425999999999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21288.024000000001</v>
      </c>
      <c r="CD28" s="5">
        <v>0</v>
      </c>
      <c r="CE28" s="5">
        <v>0</v>
      </c>
      <c r="CF28" s="5">
        <v>21288.024000000001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-162786.85699999999</v>
      </c>
      <c r="CM28" s="5">
        <v>0</v>
      </c>
      <c r="CN28" s="5">
        <v>0</v>
      </c>
      <c r="CO28" s="5">
        <v>146865.42800000001</v>
      </c>
      <c r="CP28" s="5">
        <v>0</v>
      </c>
      <c r="CQ28" s="5">
        <v>0</v>
      </c>
      <c r="CR28" s="5">
        <v>-15921.425999999999</v>
      </c>
      <c r="CS28" s="5">
        <v>0</v>
      </c>
      <c r="CT28" s="5">
        <v>0</v>
      </c>
      <c r="CU28" s="10">
        <v>0.1</v>
      </c>
      <c r="CV28" s="10">
        <v>0</v>
      </c>
      <c r="CW28" s="10">
        <v>0</v>
      </c>
      <c r="CX28" s="5">
        <v>20470.8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243429.6</v>
      </c>
      <c r="DH28" s="5">
        <v>0</v>
      </c>
      <c r="DI28" s="5">
        <v>0</v>
      </c>
    </row>
    <row r="29" spans="1:113" s="10" customFormat="1" x14ac:dyDescent="0.35">
      <c r="H29" s="10" t="s">
        <v>259</v>
      </c>
      <c r="I29" s="5">
        <v>139178</v>
      </c>
      <c r="J29" s="5">
        <v>0</v>
      </c>
      <c r="K29" s="5">
        <v>0</v>
      </c>
      <c r="L29" s="5">
        <v>8337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209123</v>
      </c>
      <c r="S29" s="5">
        <v>0</v>
      </c>
      <c r="T29" s="5">
        <v>0</v>
      </c>
      <c r="U29" s="5">
        <v>209123</v>
      </c>
      <c r="V29" s="5">
        <v>0</v>
      </c>
      <c r="W29" s="5">
        <v>0</v>
      </c>
      <c r="X29" s="5">
        <v>65825</v>
      </c>
      <c r="Y29" s="5">
        <v>0</v>
      </c>
      <c r="Z29" s="5">
        <v>0</v>
      </c>
      <c r="AA29" s="5">
        <v>85729</v>
      </c>
      <c r="AB29" s="5">
        <v>0</v>
      </c>
      <c r="AC29" s="5">
        <v>0</v>
      </c>
      <c r="AD29" s="5">
        <v>22814</v>
      </c>
      <c r="AE29" s="5">
        <v>0</v>
      </c>
      <c r="AF29" s="5">
        <v>0</v>
      </c>
      <c r="AG29" s="5">
        <v>185296</v>
      </c>
      <c r="AH29" s="5">
        <v>0</v>
      </c>
      <c r="AI29" s="5">
        <v>0</v>
      </c>
      <c r="AJ29" s="5">
        <v>-48471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-24644</v>
      </c>
      <c r="AQ29" s="5">
        <v>0</v>
      </c>
      <c r="AR29" s="5">
        <v>0</v>
      </c>
      <c r="AS29" s="5">
        <v>535120</v>
      </c>
      <c r="AT29" s="5">
        <v>0</v>
      </c>
      <c r="AU29" s="5">
        <v>0</v>
      </c>
      <c r="AV29" s="5">
        <v>89856</v>
      </c>
      <c r="AW29" s="5">
        <v>0</v>
      </c>
      <c r="AX29" s="5">
        <v>0</v>
      </c>
      <c r="AY29" s="5">
        <v>560265</v>
      </c>
      <c r="AZ29" s="5">
        <v>0</v>
      </c>
      <c r="BA29" s="5">
        <v>0</v>
      </c>
      <c r="BB29" s="5">
        <v>55877</v>
      </c>
      <c r="BC29" s="5">
        <v>0</v>
      </c>
      <c r="BD29" s="5">
        <v>0</v>
      </c>
      <c r="BE29" s="5">
        <v>415181</v>
      </c>
      <c r="BF29" s="5">
        <v>0</v>
      </c>
      <c r="BG29" s="5">
        <v>0</v>
      </c>
      <c r="BH29" s="5">
        <v>-25145</v>
      </c>
      <c r="BI29" s="5">
        <v>0</v>
      </c>
      <c r="BJ29" s="5">
        <v>0</v>
      </c>
      <c r="BK29" s="5">
        <v>47611</v>
      </c>
      <c r="BL29" s="5">
        <v>0</v>
      </c>
      <c r="BM29" s="5">
        <v>0</v>
      </c>
      <c r="BN29" s="5">
        <v>-51257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-51257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-6199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-18813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40000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40000</v>
      </c>
      <c r="CS29" s="5">
        <v>0</v>
      </c>
      <c r="CT29" s="5">
        <v>0</v>
      </c>
      <c r="CU29" s="10">
        <v>4</v>
      </c>
      <c r="CV29" s="10">
        <v>0</v>
      </c>
      <c r="CW29" s="10">
        <v>0</v>
      </c>
      <c r="CX29" s="5">
        <v>0</v>
      </c>
      <c r="CY29" s="5">
        <v>0</v>
      </c>
      <c r="CZ29" s="5">
        <v>0</v>
      </c>
      <c r="DA29" s="5">
        <v>17400</v>
      </c>
      <c r="DB29" s="5">
        <v>0</v>
      </c>
      <c r="DC29" s="5">
        <v>0</v>
      </c>
      <c r="DD29" s="5">
        <v>32225</v>
      </c>
      <c r="DE29" s="5">
        <v>0</v>
      </c>
      <c r="DF29" s="5">
        <v>0</v>
      </c>
      <c r="DG29" s="5">
        <v>730205</v>
      </c>
      <c r="DH29" s="5">
        <v>0</v>
      </c>
      <c r="DI29" s="5">
        <v>0</v>
      </c>
    </row>
    <row r="30" spans="1:113" s="10" customFormat="1" x14ac:dyDescent="0.35">
      <c r="A30" s="10" t="s">
        <v>260</v>
      </c>
      <c r="B30" s="10" t="s">
        <v>261</v>
      </c>
      <c r="E30" s="10" t="s">
        <v>262</v>
      </c>
      <c r="G30" s="10" t="s">
        <v>263</v>
      </c>
      <c r="H30" s="10" t="s">
        <v>264</v>
      </c>
      <c r="I30" s="5">
        <v>216229</v>
      </c>
      <c r="J30" s="5">
        <v>176312</v>
      </c>
      <c r="K30" s="5">
        <v>193943</v>
      </c>
      <c r="L30" s="5">
        <v>2807</v>
      </c>
      <c r="M30" s="5">
        <v>807</v>
      </c>
      <c r="N30" s="5">
        <v>888</v>
      </c>
      <c r="O30" s="5">
        <v>923</v>
      </c>
      <c r="P30" s="5">
        <v>801</v>
      </c>
      <c r="Q30" s="5">
        <v>881</v>
      </c>
      <c r="R30" s="5">
        <v>118185</v>
      </c>
      <c r="S30" s="5">
        <v>98231</v>
      </c>
      <c r="T30" s="5">
        <v>108054</v>
      </c>
      <c r="U30" s="5">
        <v>338144</v>
      </c>
      <c r="V30" s="5">
        <v>275344</v>
      </c>
      <c r="W30" s="5">
        <v>302878</v>
      </c>
      <c r="X30" s="5">
        <v>100293</v>
      </c>
      <c r="Y30" s="5">
        <v>112105</v>
      </c>
      <c r="Z30" s="5">
        <v>123315</v>
      </c>
      <c r="AA30" s="5">
        <v>61300</v>
      </c>
      <c r="AB30" s="5">
        <v>65151</v>
      </c>
      <c r="AC30" s="5">
        <v>71666</v>
      </c>
      <c r="AD30" s="5">
        <v>32170</v>
      </c>
      <c r="AE30" s="5">
        <v>31633</v>
      </c>
      <c r="AF30" s="5">
        <v>34796</v>
      </c>
      <c r="AG30" s="5">
        <v>193763</v>
      </c>
      <c r="AH30" s="5">
        <v>208889</v>
      </c>
      <c r="AI30" s="5">
        <v>229778</v>
      </c>
      <c r="AJ30" s="5">
        <v>10845</v>
      </c>
      <c r="AK30" s="5">
        <v>1784</v>
      </c>
      <c r="AL30" s="5">
        <v>1962</v>
      </c>
      <c r="AM30" s="5">
        <v>5984</v>
      </c>
      <c r="AN30" s="5">
        <v>0</v>
      </c>
      <c r="AO30" s="5">
        <v>0</v>
      </c>
      <c r="AP30" s="5">
        <v>149242</v>
      </c>
      <c r="AQ30" s="5">
        <v>68239</v>
      </c>
      <c r="AR30" s="5">
        <v>75063</v>
      </c>
      <c r="AS30" s="5">
        <v>1426581</v>
      </c>
      <c r="AT30" s="5">
        <v>1255945</v>
      </c>
      <c r="AU30" s="5">
        <v>1381540</v>
      </c>
      <c r="AV30" s="5">
        <v>190119</v>
      </c>
      <c r="AW30" s="5">
        <v>111400</v>
      </c>
      <c r="AX30" s="5">
        <v>122540</v>
      </c>
      <c r="AY30" s="5">
        <v>70427</v>
      </c>
      <c r="AZ30" s="5">
        <v>22000</v>
      </c>
      <c r="BA30" s="5">
        <v>24200</v>
      </c>
      <c r="BB30" s="5">
        <v>35212</v>
      </c>
      <c r="BC30" s="5">
        <v>22000</v>
      </c>
      <c r="BD30" s="5">
        <v>24200</v>
      </c>
      <c r="BE30" s="5">
        <v>35216</v>
      </c>
      <c r="BF30" s="5">
        <v>0</v>
      </c>
      <c r="BG30" s="5">
        <v>0</v>
      </c>
      <c r="BH30" s="5">
        <v>1356154</v>
      </c>
      <c r="BI30" s="5">
        <v>1233945</v>
      </c>
      <c r="BJ30" s="5">
        <v>1357340</v>
      </c>
      <c r="BK30" s="5">
        <v>184842</v>
      </c>
      <c r="BL30" s="5">
        <v>99872</v>
      </c>
      <c r="BM30" s="5">
        <v>109859</v>
      </c>
      <c r="BN30" s="5">
        <v>-123456</v>
      </c>
      <c r="BO30" s="5">
        <v>-106445</v>
      </c>
      <c r="BP30" s="5">
        <v>-122900</v>
      </c>
      <c r="BQ30" s="5">
        <v>0</v>
      </c>
      <c r="BR30" s="5">
        <v>0</v>
      </c>
      <c r="BS30" s="5">
        <v>0</v>
      </c>
      <c r="BT30" s="5">
        <v>61387</v>
      </c>
      <c r="BU30" s="5">
        <v>-6573</v>
      </c>
      <c r="BV30" s="5">
        <v>-13041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-60000</v>
      </c>
      <c r="CD30" s="5">
        <v>0</v>
      </c>
      <c r="CE30" s="5">
        <v>0</v>
      </c>
      <c r="CF30" s="5">
        <v>-60000</v>
      </c>
      <c r="CG30" s="5">
        <v>0</v>
      </c>
      <c r="CH30" s="5">
        <v>0</v>
      </c>
      <c r="CI30" s="5">
        <v>1401</v>
      </c>
      <c r="CJ30" s="5">
        <v>-5573</v>
      </c>
      <c r="CK30" s="5">
        <v>-6130</v>
      </c>
      <c r="CL30" s="5">
        <v>191898</v>
      </c>
      <c r="CM30" s="5">
        <v>275420</v>
      </c>
      <c r="CN30" s="5">
        <v>260000</v>
      </c>
      <c r="CO30" s="5">
        <v>68441</v>
      </c>
      <c r="CP30" s="5">
        <v>168975</v>
      </c>
      <c r="CQ30" s="5">
        <v>137100</v>
      </c>
      <c r="CR30" s="5">
        <v>123457</v>
      </c>
      <c r="CS30" s="5">
        <v>106445</v>
      </c>
      <c r="CT30" s="5">
        <v>122900</v>
      </c>
      <c r="CU30" s="10">
        <v>7.4</v>
      </c>
      <c r="CV30" s="10">
        <v>7.4</v>
      </c>
      <c r="CW30" s="10">
        <v>7.4</v>
      </c>
      <c r="CX30" s="5">
        <v>0</v>
      </c>
      <c r="CY30" s="11">
        <v>0</v>
      </c>
      <c r="CZ30" s="11">
        <v>0</v>
      </c>
      <c r="DA30" s="5">
        <v>5659</v>
      </c>
      <c r="DB30" s="5">
        <v>5716</v>
      </c>
      <c r="DC30" s="5">
        <v>5774</v>
      </c>
      <c r="DD30" s="5">
        <v>36064</v>
      </c>
      <c r="DE30" s="5">
        <v>36425</v>
      </c>
      <c r="DF30" s="5">
        <v>36790</v>
      </c>
      <c r="DG30" s="5">
        <v>1405009</v>
      </c>
      <c r="DH30" s="5">
        <v>1447159</v>
      </c>
      <c r="DI30" s="5">
        <v>1490573</v>
      </c>
    </row>
    <row r="31" spans="1:113" s="10" customFormat="1" x14ac:dyDescent="0.35">
      <c r="A31" s="10" t="s">
        <v>265</v>
      </c>
      <c r="B31" s="10" t="s">
        <v>266</v>
      </c>
      <c r="E31" s="10" t="s">
        <v>267</v>
      </c>
      <c r="G31" s="10" t="s">
        <v>268</v>
      </c>
      <c r="H31" s="15" t="s">
        <v>269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164</v>
      </c>
      <c r="S31" s="16">
        <v>0</v>
      </c>
      <c r="T31" s="16">
        <v>0</v>
      </c>
      <c r="U31" s="16">
        <v>164</v>
      </c>
      <c r="V31" s="16">
        <v>0</v>
      </c>
      <c r="W31" s="16">
        <v>0</v>
      </c>
      <c r="X31" s="16">
        <v>1046</v>
      </c>
      <c r="Y31" s="16">
        <v>0</v>
      </c>
      <c r="Z31" s="16">
        <v>0</v>
      </c>
      <c r="AA31" s="16">
        <v>2451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3498</v>
      </c>
      <c r="AH31" s="16">
        <v>0</v>
      </c>
      <c r="AI31" s="16">
        <v>0</v>
      </c>
      <c r="AJ31" s="16">
        <v>-484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-3818</v>
      </c>
      <c r="AQ31" s="16">
        <v>0</v>
      </c>
      <c r="AR31" s="16">
        <v>0</v>
      </c>
      <c r="AS31" s="16">
        <v>7979</v>
      </c>
      <c r="AT31" s="16">
        <v>0</v>
      </c>
      <c r="AU31" s="16">
        <v>0</v>
      </c>
      <c r="AV31" s="16">
        <v>30</v>
      </c>
      <c r="AW31" s="16">
        <v>0</v>
      </c>
      <c r="AX31" s="16">
        <v>0</v>
      </c>
      <c r="AY31" s="16">
        <v>3810</v>
      </c>
      <c r="AZ31" s="16">
        <v>0</v>
      </c>
      <c r="BA31" s="16">
        <v>0</v>
      </c>
      <c r="BB31" s="16">
        <v>3810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4169</v>
      </c>
      <c r="BI31" s="16">
        <v>0</v>
      </c>
      <c r="BJ31" s="16">
        <v>0</v>
      </c>
      <c r="BK31" s="16">
        <v>-3818</v>
      </c>
      <c r="BL31" s="16">
        <v>0</v>
      </c>
      <c r="BM31" s="16">
        <v>0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3848</v>
      </c>
      <c r="CD31" s="16">
        <v>0</v>
      </c>
      <c r="CE31" s="16">
        <v>0</v>
      </c>
      <c r="CF31" s="16">
        <v>3848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5">
        <v>0</v>
      </c>
      <c r="CV31" s="15">
        <v>0</v>
      </c>
      <c r="CW31" s="15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0</v>
      </c>
      <c r="DG31" s="16">
        <v>0</v>
      </c>
      <c r="DH31" s="16">
        <v>0</v>
      </c>
      <c r="DI31" s="16">
        <v>0</v>
      </c>
    </row>
    <row r="32" spans="1:113" s="10" customFormat="1" x14ac:dyDescent="0.35">
      <c r="A32" s="10" t="s">
        <v>270</v>
      </c>
      <c r="B32" s="10" t="s">
        <v>271</v>
      </c>
      <c r="E32" s="10" t="s">
        <v>267</v>
      </c>
      <c r="G32" s="10" t="s">
        <v>272</v>
      </c>
      <c r="H32" s="10" t="s">
        <v>273</v>
      </c>
      <c r="I32" s="5">
        <v>3383.9070000000002</v>
      </c>
      <c r="J32" s="5">
        <v>0</v>
      </c>
      <c r="K32" s="5">
        <v>0</v>
      </c>
      <c r="L32" s="5">
        <v>720.15700000000004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8443.0499999999993</v>
      </c>
      <c r="S32" s="5">
        <v>0</v>
      </c>
      <c r="T32" s="5">
        <v>0</v>
      </c>
      <c r="U32" s="5">
        <v>14102.808999999999</v>
      </c>
      <c r="V32" s="5">
        <v>0</v>
      </c>
      <c r="W32" s="5">
        <v>0</v>
      </c>
      <c r="X32" s="5">
        <v>4488.9949999999999</v>
      </c>
      <c r="Y32" s="5">
        <v>0</v>
      </c>
      <c r="Z32" s="5">
        <v>0</v>
      </c>
      <c r="AA32" s="5">
        <v>9948.3340000000007</v>
      </c>
      <c r="AB32" s="5">
        <v>0</v>
      </c>
      <c r="AC32" s="5">
        <v>0</v>
      </c>
      <c r="AD32" s="5">
        <v>2190.1840000000002</v>
      </c>
      <c r="AE32" s="5">
        <v>0</v>
      </c>
      <c r="AF32" s="5">
        <v>0</v>
      </c>
      <c r="AG32" s="5">
        <v>16627.512999999999</v>
      </c>
      <c r="AH32" s="5">
        <v>0</v>
      </c>
      <c r="AI32" s="5">
        <v>0</v>
      </c>
      <c r="AJ32" s="5">
        <v>8.1059999999999999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-2516.598</v>
      </c>
      <c r="AQ32" s="5">
        <v>0</v>
      </c>
      <c r="AR32" s="5">
        <v>0</v>
      </c>
      <c r="AS32" s="5">
        <v>254258.52</v>
      </c>
      <c r="AT32" s="5">
        <v>0</v>
      </c>
      <c r="AU32" s="5">
        <v>0</v>
      </c>
      <c r="AV32" s="5">
        <v>13054.513000000001</v>
      </c>
      <c r="AW32" s="5">
        <v>0</v>
      </c>
      <c r="AX32" s="5">
        <v>0</v>
      </c>
      <c r="AY32" s="5">
        <v>268408.02600000001</v>
      </c>
      <c r="AZ32" s="5">
        <v>0</v>
      </c>
      <c r="BA32" s="5">
        <v>0</v>
      </c>
      <c r="BB32" s="5">
        <v>268408.02600000001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-14149.505999999999</v>
      </c>
      <c r="BI32" s="5">
        <v>0</v>
      </c>
      <c r="BJ32" s="5">
        <v>0</v>
      </c>
      <c r="BK32" s="5">
        <v>-326.41399999999999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-105179.879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114904.194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105179.879</v>
      </c>
      <c r="CS32" s="5">
        <v>0</v>
      </c>
      <c r="CT32" s="5">
        <v>0</v>
      </c>
      <c r="CU32" s="10">
        <v>0</v>
      </c>
      <c r="CV32" s="10">
        <v>0</v>
      </c>
      <c r="CW32" s="10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</row>
    <row r="33" spans="1:113" s="10" customFormat="1" x14ac:dyDescent="0.35">
      <c r="A33" s="10" t="s">
        <v>274</v>
      </c>
      <c r="B33" s="10" t="s">
        <v>275</v>
      </c>
      <c r="E33" s="10" t="s">
        <v>267</v>
      </c>
      <c r="G33" s="10" t="s">
        <v>276</v>
      </c>
      <c r="H33" s="10" t="s">
        <v>277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67673</v>
      </c>
      <c r="S33" s="5">
        <v>0</v>
      </c>
      <c r="T33" s="5">
        <v>0</v>
      </c>
      <c r="U33" s="5">
        <v>67673</v>
      </c>
      <c r="V33" s="5">
        <v>0</v>
      </c>
      <c r="W33" s="5">
        <v>0</v>
      </c>
      <c r="X33" s="5">
        <v>27255</v>
      </c>
      <c r="Y33" s="5">
        <v>0</v>
      </c>
      <c r="Z33" s="5">
        <v>0</v>
      </c>
      <c r="AA33" s="5">
        <v>19819</v>
      </c>
      <c r="AB33" s="5">
        <v>0</v>
      </c>
      <c r="AC33" s="5">
        <v>0</v>
      </c>
      <c r="AD33" s="5">
        <v>1547</v>
      </c>
      <c r="AE33" s="5">
        <v>0</v>
      </c>
      <c r="AF33" s="5">
        <v>0</v>
      </c>
      <c r="AG33" s="5">
        <v>48621</v>
      </c>
      <c r="AH33" s="5">
        <v>0</v>
      </c>
      <c r="AI33" s="5">
        <v>0</v>
      </c>
      <c r="AJ33" s="5">
        <v>-820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18231</v>
      </c>
      <c r="AQ33" s="5">
        <v>0</v>
      </c>
      <c r="AR33" s="5">
        <v>0</v>
      </c>
      <c r="AS33" s="5">
        <v>109451</v>
      </c>
      <c r="AT33" s="5">
        <v>0</v>
      </c>
      <c r="AU33" s="5">
        <v>0</v>
      </c>
      <c r="AV33" s="5">
        <v>65587</v>
      </c>
      <c r="AW33" s="5">
        <v>0</v>
      </c>
      <c r="AX33" s="5">
        <v>0</v>
      </c>
      <c r="AY33" s="5">
        <v>29248</v>
      </c>
      <c r="AZ33" s="5">
        <v>0</v>
      </c>
      <c r="BA33" s="5">
        <v>0</v>
      </c>
      <c r="BB33" s="5">
        <v>7095</v>
      </c>
      <c r="BC33" s="5">
        <v>0</v>
      </c>
      <c r="BD33" s="5">
        <v>0</v>
      </c>
      <c r="BE33" s="5">
        <v>22154</v>
      </c>
      <c r="BF33" s="5">
        <v>0</v>
      </c>
      <c r="BG33" s="5">
        <v>0</v>
      </c>
      <c r="BH33" s="5">
        <v>80202</v>
      </c>
      <c r="BI33" s="5">
        <v>0</v>
      </c>
      <c r="BJ33" s="5">
        <v>0</v>
      </c>
      <c r="BK33" s="5">
        <v>21977</v>
      </c>
      <c r="BL33" s="5">
        <v>0</v>
      </c>
      <c r="BM33" s="5">
        <v>0</v>
      </c>
      <c r="BN33" s="5">
        <v>-2089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-2089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-4675</v>
      </c>
      <c r="CA33" s="5">
        <v>0</v>
      </c>
      <c r="CB33" s="5">
        <v>0</v>
      </c>
      <c r="CC33" s="5">
        <v>-10622</v>
      </c>
      <c r="CD33" s="5">
        <v>0</v>
      </c>
      <c r="CE33" s="5">
        <v>0</v>
      </c>
      <c r="CF33" s="5">
        <v>-15296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10">
        <v>0</v>
      </c>
      <c r="CV33" s="10">
        <v>0</v>
      </c>
      <c r="CW33" s="10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</row>
    <row r="34" spans="1:113" s="10" customFormat="1" ht="15" thickBot="1" x14ac:dyDescent="0.4">
      <c r="A34" s="10" t="s">
        <v>278</v>
      </c>
      <c r="B34" s="10" t="s">
        <v>279</v>
      </c>
      <c r="E34" s="10" t="s">
        <v>280</v>
      </c>
      <c r="G34" s="10" t="s">
        <v>281</v>
      </c>
      <c r="H34" s="17" t="s">
        <v>282</v>
      </c>
      <c r="I34" s="18">
        <v>102589</v>
      </c>
      <c r="J34" s="18">
        <v>120000</v>
      </c>
      <c r="K34" s="18">
        <v>124680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31078</v>
      </c>
      <c r="S34" s="18">
        <v>28655</v>
      </c>
      <c r="T34" s="18">
        <v>30048</v>
      </c>
      <c r="U34" s="18">
        <v>122667</v>
      </c>
      <c r="V34" s="18">
        <v>128655</v>
      </c>
      <c r="W34" s="18">
        <v>154728</v>
      </c>
      <c r="X34" s="18">
        <v>36685</v>
      </c>
      <c r="Y34" s="18">
        <v>49601</v>
      </c>
      <c r="Z34" s="18">
        <v>52874</v>
      </c>
      <c r="AA34" s="18">
        <v>43803</v>
      </c>
      <c r="AB34" s="18">
        <v>27287</v>
      </c>
      <c r="AC34" s="18">
        <v>48849</v>
      </c>
      <c r="AD34" s="18">
        <v>10447</v>
      </c>
      <c r="AE34" s="18">
        <v>10856</v>
      </c>
      <c r="AF34" s="18">
        <v>10856</v>
      </c>
      <c r="AG34" s="18">
        <v>28199</v>
      </c>
      <c r="AH34" s="18">
        <v>29811</v>
      </c>
      <c r="AI34" s="18">
        <v>31600</v>
      </c>
      <c r="AJ34" s="18">
        <v>2577</v>
      </c>
      <c r="AK34" s="18">
        <v>705</v>
      </c>
      <c r="AL34" s="18">
        <v>705</v>
      </c>
      <c r="AM34" s="18">
        <v>0</v>
      </c>
      <c r="AN34" s="18">
        <v>0</v>
      </c>
      <c r="AO34" s="18">
        <v>0</v>
      </c>
      <c r="AP34" s="18">
        <v>40156</v>
      </c>
      <c r="AQ34" s="18">
        <v>17889</v>
      </c>
      <c r="AR34" s="18">
        <v>20000</v>
      </c>
      <c r="AS34" s="18">
        <v>281138</v>
      </c>
      <c r="AT34" s="18">
        <v>0</v>
      </c>
      <c r="AU34" s="18">
        <v>0</v>
      </c>
      <c r="AV34" s="18">
        <v>26852</v>
      </c>
      <c r="AW34" s="18">
        <v>0</v>
      </c>
      <c r="AX34" s="18">
        <v>0</v>
      </c>
      <c r="AY34" s="18">
        <v>36510</v>
      </c>
      <c r="AZ34" s="18">
        <v>0</v>
      </c>
      <c r="BA34" s="18">
        <v>0</v>
      </c>
      <c r="BB34" s="18">
        <v>36510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244628</v>
      </c>
      <c r="BI34" s="18">
        <v>0</v>
      </c>
      <c r="BJ34" s="18">
        <v>0</v>
      </c>
      <c r="BK34" s="18">
        <v>51144</v>
      </c>
      <c r="BL34" s="18">
        <v>25908</v>
      </c>
      <c r="BM34" s="18">
        <v>0</v>
      </c>
      <c r="BN34" s="18">
        <v>-72811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-72811</v>
      </c>
      <c r="BU34" s="18">
        <v>-20000</v>
      </c>
      <c r="BV34" s="18">
        <v>0</v>
      </c>
      <c r="BW34" s="18">
        <v>0</v>
      </c>
      <c r="BX34" s="18">
        <v>0</v>
      </c>
      <c r="BY34" s="18">
        <v>0</v>
      </c>
      <c r="BZ34" s="18">
        <v>-7307</v>
      </c>
      <c r="CA34" s="18">
        <v>-6996</v>
      </c>
      <c r="CB34" s="18">
        <v>0</v>
      </c>
      <c r="CC34" s="18">
        <v>28055</v>
      </c>
      <c r="CD34" s="18">
        <v>1089</v>
      </c>
      <c r="CE34" s="18">
        <v>0</v>
      </c>
      <c r="CF34" s="18">
        <v>20747</v>
      </c>
      <c r="CG34" s="18">
        <v>-5908</v>
      </c>
      <c r="CH34" s="18">
        <v>0</v>
      </c>
      <c r="CI34" s="18">
        <v>526</v>
      </c>
      <c r="CJ34" s="18">
        <v>0</v>
      </c>
      <c r="CK34" s="18">
        <v>0</v>
      </c>
      <c r="CL34" s="18">
        <v>80000</v>
      </c>
      <c r="CM34" s="18">
        <v>20000</v>
      </c>
      <c r="CN34" s="18">
        <v>0</v>
      </c>
      <c r="CO34" s="18">
        <v>0</v>
      </c>
      <c r="CP34" s="18">
        <v>0</v>
      </c>
      <c r="CQ34" s="18">
        <v>0</v>
      </c>
      <c r="CR34" s="18">
        <v>80000</v>
      </c>
      <c r="CS34" s="18">
        <v>20000</v>
      </c>
      <c r="CT34" s="18">
        <v>0</v>
      </c>
      <c r="CU34" s="18">
        <v>2</v>
      </c>
      <c r="CV34" s="18">
        <v>2</v>
      </c>
      <c r="CW34" s="18">
        <v>2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21776</v>
      </c>
      <c r="DE34" s="18">
        <v>25000</v>
      </c>
      <c r="DF34" s="18">
        <v>30000</v>
      </c>
      <c r="DG34" s="18">
        <v>5412</v>
      </c>
      <c r="DH34" s="18">
        <v>6695</v>
      </c>
      <c r="DI34" s="18">
        <v>7096</v>
      </c>
    </row>
    <row r="35" spans="1:113" ht="15" thickBot="1" x14ac:dyDescent="0.4">
      <c r="H35" s="14" t="s">
        <v>283</v>
      </c>
      <c r="I35" s="19">
        <f>SUM(I7:I34)</f>
        <v>2851354.5780000002</v>
      </c>
      <c r="J35" s="19">
        <f>SUM(J7:J34)</f>
        <v>2100476.3109999998</v>
      </c>
      <c r="K35" s="19">
        <f>SUM(K7:K34)</f>
        <v>1560862.0219999999</v>
      </c>
      <c r="L35" s="19">
        <f>SUM(L7:L34)</f>
        <v>2950013.6429999997</v>
      </c>
      <c r="M35" s="19">
        <f>SUM(M7:M34)</f>
        <v>1398900.1810000001</v>
      </c>
      <c r="N35" s="19">
        <f>SUM(N7:N34)</f>
        <v>963084.02800000005</v>
      </c>
      <c r="O35" s="19">
        <f>SUM(O7:O34)</f>
        <v>3400702.2790000001</v>
      </c>
      <c r="P35" s="19">
        <f>SUM(P7:P34)</f>
        <v>1804791</v>
      </c>
      <c r="Q35" s="19">
        <f>SUM(Q7:Q34)</f>
        <v>1834964</v>
      </c>
      <c r="R35" s="19">
        <f>SUM(R7:R34)</f>
        <v>5782785.4670000002</v>
      </c>
      <c r="S35" s="19">
        <f>SUM(S7:S34)</f>
        <v>2942363.6480000005</v>
      </c>
      <c r="T35" s="19">
        <f>SUM(T7:T34)</f>
        <v>2265780.5099999998</v>
      </c>
      <c r="U35" s="19">
        <f>SUM(U7:U34)</f>
        <v>14837897.662</v>
      </c>
      <c r="V35" s="19">
        <f>SUM(V7:V34)</f>
        <v>13924354.046</v>
      </c>
      <c r="W35" s="19">
        <f>SUM(W7:W34)</f>
        <v>12474270.65</v>
      </c>
      <c r="X35" s="19">
        <f>SUM(X7:X34)</f>
        <v>4222289.2540000007</v>
      </c>
      <c r="Y35" s="19">
        <f>SUM(Y7:Y34)</f>
        <v>2511175.2740000002</v>
      </c>
      <c r="Z35" s="19">
        <f>SUM(Z7:Z34)</f>
        <v>2016149.551</v>
      </c>
      <c r="AA35" s="19">
        <f>SUM(AA7:AA34)</f>
        <v>4884244.5269999998</v>
      </c>
      <c r="AB35" s="19">
        <f>SUM(AB7:AB34)</f>
        <v>2625615.327</v>
      </c>
      <c r="AC35" s="19">
        <f>SUM(AC7:AC34)</f>
        <v>1934920.926</v>
      </c>
      <c r="AD35" s="19">
        <f>SUM(AD7:AD34)</f>
        <v>1960800.2919999999</v>
      </c>
      <c r="AE35" s="19">
        <f>SUM(AE7:AE34)</f>
        <v>1058319.652</v>
      </c>
      <c r="AF35" s="19">
        <f>SUM(AF7:AF34)</f>
        <v>784044.03200000001</v>
      </c>
      <c r="AG35" s="19">
        <f>SUM(AG7:AG34)</f>
        <v>10386144.072999999</v>
      </c>
      <c r="AH35" s="19">
        <f>SUM(AH7:AH34)</f>
        <v>11090458.253</v>
      </c>
      <c r="AI35" s="19">
        <f>SUM(AI7:AI34)</f>
        <v>9733392.5080000013</v>
      </c>
      <c r="AJ35" s="19">
        <f>SUM(AJ7:AJ34)</f>
        <v>443259.07900000003</v>
      </c>
      <c r="AK35" s="19">
        <f>SUM(AK7:AK34)</f>
        <v>440243.83400000003</v>
      </c>
      <c r="AL35" s="19">
        <f>SUM(AL7:AL34)</f>
        <v>201485.6</v>
      </c>
      <c r="AM35" s="19">
        <f>SUM(AM7:AM34)</f>
        <v>437214</v>
      </c>
      <c r="AN35" s="19">
        <f>SUM(AN7:AN34)</f>
        <v>0</v>
      </c>
      <c r="AO35" s="19">
        <f>SUM(AO7:AO34)</f>
        <v>0</v>
      </c>
      <c r="AP35" s="19">
        <f>SUM(AP7:AP34)</f>
        <v>4232162.6280000005</v>
      </c>
      <c r="AQ35" s="19">
        <f>SUM(AQ7:AQ34)</f>
        <v>2710829.6159999999</v>
      </c>
      <c r="AR35" s="19">
        <f>SUM(AR7:AR34)</f>
        <v>2458935.1969999997</v>
      </c>
      <c r="AS35" s="19">
        <f>SUM(AS7:AS34)</f>
        <v>50038271.955000006</v>
      </c>
      <c r="AT35" s="19">
        <f>SUM(AT7:AT34)</f>
        <v>29277926.486000001</v>
      </c>
      <c r="AU35" s="19">
        <f>SUM(AU7:AU34)</f>
        <v>21588584.776000001</v>
      </c>
      <c r="AV35" s="19">
        <f>SUM(AV7:AV34)</f>
        <v>14076994.518999999</v>
      </c>
      <c r="AW35" s="19">
        <f>SUM(AW7:AW34)</f>
        <v>9844017.5729999989</v>
      </c>
      <c r="AX35" s="19">
        <f>SUM(AX7:AX34)</f>
        <v>7007372.0729999999</v>
      </c>
      <c r="AY35" s="19">
        <f>SUM(AY7:AY34)</f>
        <v>8810018.097000001</v>
      </c>
      <c r="AZ35" s="19">
        <f>SUM(AZ7:AZ34)</f>
        <v>6733511.2970000003</v>
      </c>
      <c r="BA35" s="19">
        <f>SUM(BA7:BA34)</f>
        <v>7755853.2829999998</v>
      </c>
      <c r="BB35" s="19">
        <f>SUM(BB7:BB34)</f>
        <v>1978952.6230000001</v>
      </c>
      <c r="BC35" s="19">
        <f>SUM(BC7:BC34)</f>
        <v>1667464.514</v>
      </c>
      <c r="BD35" s="19">
        <f>SUM(BD7:BD34)</f>
        <v>1819834.247</v>
      </c>
      <c r="BE35" s="19">
        <f>SUM(BE7:BE34)</f>
        <v>5467601.8040000005</v>
      </c>
      <c r="BF35" s="19">
        <f>SUM(BF7:BF34)</f>
        <v>4917850.7819999997</v>
      </c>
      <c r="BG35" s="19">
        <f>SUM(BG7:BG34)</f>
        <v>6117522.0360000003</v>
      </c>
      <c r="BH35" s="19">
        <f>SUM(BH7:BH34)</f>
        <v>41998529.614</v>
      </c>
      <c r="BI35" s="19">
        <f>SUM(BI7:BI34)</f>
        <v>42386066.189999998</v>
      </c>
      <c r="BJ35" s="19">
        <f>SUM(BJ7:BJ34)</f>
        <v>38202928.491999999</v>
      </c>
      <c r="BK35" s="19">
        <f>SUM(BK7:BK34)</f>
        <v>6240399.3700000001</v>
      </c>
      <c r="BL35" s="19">
        <f>SUM(BL7:BL34)</f>
        <v>4890999.2369999997</v>
      </c>
      <c r="BM35" s="19">
        <f>SUM(BM7:BM34)</f>
        <v>4395625.3930000002</v>
      </c>
      <c r="BN35" s="19">
        <f>SUM(BN7:BN34)</f>
        <v>-3863237.8489999999</v>
      </c>
      <c r="BO35" s="19">
        <f>SUM(BO7:BO34)</f>
        <v>-6658340</v>
      </c>
      <c r="BP35" s="19">
        <f>SUM(BP7:BP34)</f>
        <v>-6114637</v>
      </c>
      <c r="BQ35" s="19">
        <f>SUM(BQ7:BQ34)</f>
        <v>1767773.0080000001</v>
      </c>
      <c r="BR35" s="19">
        <f>SUM(BR7:BR34)</f>
        <v>252376</v>
      </c>
      <c r="BS35" s="19">
        <f>SUM(BS7:BS34)</f>
        <v>251255</v>
      </c>
      <c r="BT35" s="19">
        <f>SUM(BT7:BT34)</f>
        <v>-2265426.2970000003</v>
      </c>
      <c r="BU35" s="19">
        <f>SUM(BU7:BU34)</f>
        <v>-6322531</v>
      </c>
      <c r="BV35" s="19">
        <f>SUM(BV7:BV34)</f>
        <v>-5598077</v>
      </c>
      <c r="BW35" s="19">
        <f>SUM(BW7:BW34)</f>
        <v>470000</v>
      </c>
      <c r="BX35" s="19">
        <f>SUM(BX7:BX34)</f>
        <v>226000</v>
      </c>
      <c r="BY35" s="19">
        <f>SUM(BY7:BY34)</f>
        <v>1620000</v>
      </c>
      <c r="BZ35" s="19">
        <f>SUM(BZ7:BZ34)</f>
        <v>-287904.30900000001</v>
      </c>
      <c r="CA35" s="19">
        <f>SUM(CA7:CA34)</f>
        <v>-306009.36</v>
      </c>
      <c r="CB35" s="19">
        <f>SUM(CB7:CB34)</f>
        <v>-288566.92300000001</v>
      </c>
      <c r="CC35" s="19">
        <f>SUM(CC7:CC34)</f>
        <v>-2930454.8219999997</v>
      </c>
      <c r="CD35" s="19">
        <f>SUM(CD7:CD34)</f>
        <v>-51904.877000000008</v>
      </c>
      <c r="CE35" s="19">
        <f>SUM(CE7:CE34)</f>
        <v>-3755.4700000000012</v>
      </c>
      <c r="CF35" s="19">
        <f>SUM(CF7:CF34)</f>
        <v>-2767774.9369999995</v>
      </c>
      <c r="CG35" s="19">
        <f>SUM(CG7:CG34)</f>
        <v>-203159.23699999999</v>
      </c>
      <c r="CH35" s="19">
        <f>SUM(CH7:CH34)</f>
        <v>-192217.39299999998</v>
      </c>
      <c r="CI35" s="19">
        <f>SUM(CI7:CI34)</f>
        <v>868660.84499999997</v>
      </c>
      <c r="CJ35" s="19">
        <f>SUM(CJ7:CJ34)</f>
        <v>-1571033</v>
      </c>
      <c r="CK35" s="19">
        <f>SUM(CK7:CK34)</f>
        <v>-369462</v>
      </c>
      <c r="CL35" s="19">
        <f>SUM(CL7:CL34)</f>
        <v>5141461.1430000002</v>
      </c>
      <c r="CM35" s="19">
        <f>SUM(CM7:CM34)</f>
        <v>7593130</v>
      </c>
      <c r="CN35" s="19">
        <f>SUM(CN7:CN34)</f>
        <v>8488233</v>
      </c>
      <c r="CO35" s="19">
        <f>SUM(CO7:CO34)</f>
        <v>1775467.4280000001</v>
      </c>
      <c r="CP35" s="19">
        <f>SUM(CP7:CP34)</f>
        <v>911350</v>
      </c>
      <c r="CQ35" s="19">
        <f>SUM(CQ7:CQ34)</f>
        <v>926866</v>
      </c>
      <c r="CR35" s="19">
        <f>SUM(CR7:CR34)</f>
        <v>3751311.4530000002</v>
      </c>
      <c r="CS35" s="19">
        <f>SUM(CS7:CS34)</f>
        <v>6497680</v>
      </c>
      <c r="CT35" s="19">
        <f>SUM(CT7:CT34)</f>
        <v>7416637</v>
      </c>
      <c r="CU35" s="19">
        <f>SUM(CU7:CU34)</f>
        <v>210</v>
      </c>
      <c r="CV35" s="19">
        <f>SUM(CV7:CV34)</f>
        <v>183.9</v>
      </c>
      <c r="CW35" s="19">
        <f>SUM(CW7:CW34)</f>
        <v>173.5</v>
      </c>
      <c r="CX35" s="19">
        <f>SUM(CX7:CX34)</f>
        <v>2233290.2399999998</v>
      </c>
      <c r="CY35" s="19">
        <f>SUM(CY7:CY34)</f>
        <v>699760</v>
      </c>
      <c r="CZ35" s="19">
        <f>SUM(CZ7:CZ34)</f>
        <v>676552</v>
      </c>
      <c r="DA35" s="19">
        <f>SUM(DA7:DA34)</f>
        <v>4662822</v>
      </c>
      <c r="DB35" s="19">
        <f>SUM(DB7:DB34)</f>
        <v>1392062</v>
      </c>
      <c r="DC35" s="19">
        <f>SUM(DC7:DC34)</f>
        <v>1397220</v>
      </c>
      <c r="DD35" s="19">
        <f>SUM(DD7:DD34)</f>
        <v>1452801.6580000001</v>
      </c>
      <c r="DE35" s="19">
        <f>SUM(DE7:DE34)</f>
        <v>424521</v>
      </c>
      <c r="DF35" s="19">
        <f>SUM(DF7:DF34)</f>
        <v>417887</v>
      </c>
      <c r="DG35" s="19">
        <f>SUM(DG7:DG34)</f>
        <v>20452461.270000003</v>
      </c>
      <c r="DH35" s="19">
        <f>SUM(DH7:DH34)</f>
        <v>10973634</v>
      </c>
      <c r="DI35" s="19">
        <f>SUM(DI7:DI34)</f>
        <v>10559504</v>
      </c>
    </row>
    <row r="36" spans="1:113" ht="15.5" thickTop="1" thickBot="1" x14ac:dyDescent="0.4">
      <c r="AF36" s="8"/>
      <c r="AG36" s="9"/>
      <c r="AH36" s="9"/>
      <c r="AI36" s="9"/>
    </row>
    <row r="37" spans="1:113" s="8" customFormat="1" x14ac:dyDescent="0.35">
      <c r="B37" s="20"/>
      <c r="C37" s="21"/>
      <c r="D37" s="21"/>
      <c r="E37" s="21"/>
      <c r="F37" s="21"/>
      <c r="G37" s="21"/>
      <c r="H37" s="22" t="s">
        <v>284</v>
      </c>
      <c r="I37" s="23">
        <f>MEDIAN(I8:I35)</f>
        <v>82636.5</v>
      </c>
      <c r="J37" s="23">
        <f>MEDIAN(J8:J35)</f>
        <v>59556.208500000001</v>
      </c>
      <c r="K37" s="23">
        <f>MEDIAN(K8:K35)</f>
        <v>36687</v>
      </c>
      <c r="L37" s="23">
        <f>MEDIAN(L8:L35)</f>
        <v>14809.235500000001</v>
      </c>
      <c r="M37" s="23">
        <f>MEDIAN(M8:M35)</f>
        <v>2098</v>
      </c>
      <c r="N37" s="23">
        <f>MEDIAN(N8:N35)</f>
        <v>944</v>
      </c>
      <c r="O37" s="23">
        <f>MEDIAN(O8:O35)</f>
        <v>494</v>
      </c>
      <c r="P37" s="23">
        <f>MEDIAN(P8:P35)</f>
        <v>0</v>
      </c>
      <c r="Q37" s="23">
        <f>MEDIAN(Q8:Q35)</f>
        <v>0</v>
      </c>
      <c r="R37" s="23">
        <f>MEDIAN(R8:R35)</f>
        <v>86767.5</v>
      </c>
      <c r="S37" s="23">
        <f>MEDIAN(S8:S35)</f>
        <v>57231.175000000003</v>
      </c>
      <c r="T37" s="23">
        <f>MEDIAN(T8:T35)</f>
        <v>33162</v>
      </c>
      <c r="U37" s="23">
        <f>MEDIAN(U8:U35)</f>
        <v>191531.9105</v>
      </c>
      <c r="V37" s="23">
        <f>MEDIAN(V8:V35)</f>
        <v>158331.5</v>
      </c>
      <c r="W37" s="23">
        <f>MEDIAN(W8:W35)</f>
        <v>140572.43400000001</v>
      </c>
      <c r="X37" s="23">
        <f>MEDIAN(X8:X35)</f>
        <v>64778.5</v>
      </c>
      <c r="Y37" s="23">
        <f>MEDIAN(Y8:Y35)</f>
        <v>54221</v>
      </c>
      <c r="Z37" s="23">
        <f>MEDIAN(Z8:Z35)</f>
        <v>35757</v>
      </c>
      <c r="AA37" s="23">
        <f>MEDIAN(AA8:AA35)</f>
        <v>65537</v>
      </c>
      <c r="AB37" s="23">
        <f>MEDIAN(AB8:AB35)</f>
        <v>54508.5</v>
      </c>
      <c r="AC37" s="23">
        <f>MEDIAN(AC8:AC35)</f>
        <v>40471</v>
      </c>
      <c r="AD37" s="23">
        <f>MEDIAN(AD8:AD35)</f>
        <v>22060.5</v>
      </c>
      <c r="AE37" s="23">
        <f>MEDIAN(AE8:AE35)</f>
        <v>16339.5</v>
      </c>
      <c r="AF37" s="23">
        <f>MEDIAN(AF8:AF35)</f>
        <v>9988.5</v>
      </c>
      <c r="AG37" s="23">
        <f>MEDIAN(AG8:AG35)</f>
        <v>120543.3365</v>
      </c>
      <c r="AH37" s="23">
        <f>MEDIAN(AH8:AH35)</f>
        <v>130312.5</v>
      </c>
      <c r="AI37" s="23">
        <f>MEDIAN(AI8:AI35)</f>
        <v>102781.5</v>
      </c>
      <c r="AJ37" s="23">
        <f>MEDIAN(AJ8:AJ35)</f>
        <v>9.5530000000000008</v>
      </c>
      <c r="AK37" s="23">
        <f>MEDIAN(AK8:AK35)</f>
        <v>0</v>
      </c>
      <c r="AL37" s="23">
        <f>MEDIAN(AL8:AL35)</f>
        <v>0</v>
      </c>
      <c r="AM37" s="23">
        <f>MEDIAN(AM8:AM35)</f>
        <v>0</v>
      </c>
      <c r="AN37" s="23">
        <f>MEDIAN(AN8:AN35)</f>
        <v>0</v>
      </c>
      <c r="AO37" s="23">
        <f>MEDIAN(AO8:AO35)</f>
        <v>0</v>
      </c>
      <c r="AP37" s="23">
        <f>MEDIAN(AP8:AP35)</f>
        <v>26777</v>
      </c>
      <c r="AQ37" s="23">
        <f>MEDIAN(AQ8:AQ35)</f>
        <v>23236.5</v>
      </c>
      <c r="AR37" s="23">
        <f>MEDIAN(AR8:AR35)</f>
        <v>15098.671999999999</v>
      </c>
      <c r="AS37" s="23">
        <f>MEDIAN(AS8:AS35)</f>
        <v>614576.5</v>
      </c>
      <c r="AT37" s="23">
        <f>MEDIAN(AT8:AT35)</f>
        <v>480268.5</v>
      </c>
      <c r="AU37" s="23">
        <f>MEDIAN(AU8:AU35)</f>
        <v>99085</v>
      </c>
      <c r="AV37" s="23">
        <f>MEDIAN(AV8:AV35)</f>
        <v>139017</v>
      </c>
      <c r="AW37" s="23">
        <f>MEDIAN(AW8:AW35)</f>
        <v>104705.5</v>
      </c>
      <c r="AX37" s="23">
        <f>MEDIAN(AX8:AX35)</f>
        <v>56767.5</v>
      </c>
      <c r="AY37" s="23">
        <f>MEDIAN(AY8:AY35)</f>
        <v>240381.5</v>
      </c>
      <c r="AZ37" s="23">
        <f>MEDIAN(AZ8:AZ35)</f>
        <v>93463</v>
      </c>
      <c r="BA37" s="23">
        <f>MEDIAN(BA8:BA35)</f>
        <v>38314.5</v>
      </c>
      <c r="BB37" s="23">
        <f>MEDIAN(BB8:BB35)</f>
        <v>36920.5</v>
      </c>
      <c r="BC37" s="23">
        <f>MEDIAN(BC8:BC35)</f>
        <v>18638</v>
      </c>
      <c r="BD37" s="23">
        <f>MEDIAN(BD8:BD35)</f>
        <v>19889.5</v>
      </c>
      <c r="BE37" s="23">
        <f>MEDIAN(BE8:BE35)</f>
        <v>51613</v>
      </c>
      <c r="BF37" s="23">
        <f>MEDIAN(BF8:BF35)</f>
        <v>31434.5</v>
      </c>
      <c r="BG37" s="23">
        <f>MEDIAN(BG8:BG35)</f>
        <v>10385</v>
      </c>
      <c r="BH37" s="23">
        <f>MEDIAN(BH8:BH35)</f>
        <v>422513.5</v>
      </c>
      <c r="BI37" s="23">
        <f>MEDIAN(BI8:BI35)</f>
        <v>249196</v>
      </c>
      <c r="BJ37" s="23">
        <f>MEDIAN(BJ8:BJ35)</f>
        <v>31721</v>
      </c>
      <c r="BK37" s="23">
        <f>MEDIAN(BK8:BK35)</f>
        <v>52133</v>
      </c>
      <c r="BL37" s="23">
        <f>MEDIAN(BL8:BL35)</f>
        <v>51368.5</v>
      </c>
      <c r="BM37" s="23">
        <f>MEDIAN(BM8:BM35)</f>
        <v>24696</v>
      </c>
      <c r="BN37" s="23">
        <f>MEDIAN(BN8:BN35)</f>
        <v>-55384</v>
      </c>
      <c r="BO37" s="23">
        <f>MEDIAN(BO8:BO35)</f>
        <v>-17880</v>
      </c>
      <c r="BP37" s="23">
        <f>MEDIAN(BP8:BP35)</f>
        <v>-2500</v>
      </c>
      <c r="BQ37" s="23">
        <f>MEDIAN(BQ8:BQ35)</f>
        <v>0</v>
      </c>
      <c r="BR37" s="23">
        <f>MEDIAN(BR8:BR35)</f>
        <v>0</v>
      </c>
      <c r="BS37" s="23">
        <f>MEDIAN(BS8:BS35)</f>
        <v>0</v>
      </c>
      <c r="BT37" s="23">
        <f>MEDIAN(BT8:BT35)</f>
        <v>-20669</v>
      </c>
      <c r="BU37" s="23">
        <f>MEDIAN(BU8:BU35)</f>
        <v>-22500</v>
      </c>
      <c r="BV37" s="23">
        <f>MEDIAN(BV8:BV35)</f>
        <v>-2500</v>
      </c>
      <c r="BW37" s="23">
        <f>MEDIAN(BW8:BW35)</f>
        <v>0</v>
      </c>
      <c r="BX37" s="23">
        <f>MEDIAN(BX8:BX35)</f>
        <v>0</v>
      </c>
      <c r="BY37" s="23">
        <f>MEDIAN(BY8:BY35)</f>
        <v>0</v>
      </c>
      <c r="BZ37" s="23">
        <f>MEDIAN(BZ8:BZ35)</f>
        <v>-5437</v>
      </c>
      <c r="CA37" s="23">
        <f>MEDIAN(CA8:CA35)</f>
        <v>-4752</v>
      </c>
      <c r="CB37" s="23">
        <f>MEDIAN(CB8:CB35)</f>
        <v>0</v>
      </c>
      <c r="CC37" s="23">
        <f>MEDIAN(CC8:CC35)</f>
        <v>-13694</v>
      </c>
      <c r="CD37" s="23">
        <f>MEDIAN(CD8:CD35)</f>
        <v>0</v>
      </c>
      <c r="CE37" s="23">
        <f>MEDIAN(CE8:CE35)</f>
        <v>0</v>
      </c>
      <c r="CF37" s="23">
        <f>MEDIAN(CF8:CF35)</f>
        <v>-20943.5</v>
      </c>
      <c r="CG37" s="23">
        <f>MEDIAN(CG8:CG35)</f>
        <v>0</v>
      </c>
      <c r="CH37" s="23">
        <f>MEDIAN(CH8:CH35)</f>
        <v>0</v>
      </c>
      <c r="CI37" s="23">
        <f>MEDIAN(CI8:CI35)</f>
        <v>0</v>
      </c>
      <c r="CJ37" s="23">
        <f>MEDIAN(CJ8:CJ35)</f>
        <v>0</v>
      </c>
      <c r="CK37" s="23">
        <f>MEDIAN(CK8:CK35)</f>
        <v>0</v>
      </c>
      <c r="CL37" s="23">
        <f>MEDIAN(CL8:CL35)</f>
        <v>44354</v>
      </c>
      <c r="CM37" s="23">
        <f>MEDIAN(CM8:CM35)</f>
        <v>51250</v>
      </c>
      <c r="CN37" s="23">
        <f>MEDIAN(CN8:CN35)</f>
        <v>27500</v>
      </c>
      <c r="CO37" s="23">
        <f>MEDIAN(CO8:CO35)</f>
        <v>661.5</v>
      </c>
      <c r="CP37" s="23">
        <f>MEDIAN(CP8:CP35)</f>
        <v>0</v>
      </c>
      <c r="CQ37" s="23">
        <f>MEDIAN(CQ8:CQ35)</f>
        <v>0</v>
      </c>
      <c r="CR37" s="23">
        <f>MEDIAN(CR8:CR35)</f>
        <v>49755.5</v>
      </c>
      <c r="CS37" s="23">
        <f>MEDIAN(CS8:CS35)</f>
        <v>22500</v>
      </c>
      <c r="CT37" s="23">
        <f>MEDIAN(CT8:CT35)</f>
        <v>14500</v>
      </c>
      <c r="CU37" s="23">
        <f>MEDIAN(CU8:CU35)</f>
        <v>3.75</v>
      </c>
      <c r="CV37" s="23">
        <f>MEDIAN(CV8:CV35)</f>
        <v>3.5</v>
      </c>
      <c r="CW37" s="23">
        <f>MEDIAN(CW8:CW35)</f>
        <v>3.25</v>
      </c>
      <c r="CX37" s="23">
        <f>MEDIAN(CX8:CX35)</f>
        <v>19564</v>
      </c>
      <c r="CY37" s="23">
        <f>MEDIAN(CY8:CY35)</f>
        <v>0</v>
      </c>
      <c r="CZ37" s="23">
        <f>MEDIAN(CZ8:CZ35)</f>
        <v>0</v>
      </c>
      <c r="DA37" s="23">
        <f>MEDIAN(DA8:DA35)</f>
        <v>8079.5</v>
      </c>
      <c r="DB37" s="23">
        <f>MEDIAN(DB8:DB35)</f>
        <v>0</v>
      </c>
      <c r="DC37" s="23">
        <f>MEDIAN(DC8:DC35)</f>
        <v>0</v>
      </c>
      <c r="DD37" s="23">
        <f>MEDIAN(DD8:DD35)</f>
        <v>15605</v>
      </c>
      <c r="DE37" s="23">
        <f>MEDIAN(DE8:DE35)</f>
        <v>5000</v>
      </c>
      <c r="DF37" s="23">
        <f>MEDIAN(DF8:DF35)</f>
        <v>1371.5</v>
      </c>
      <c r="DG37" s="23">
        <f>MEDIAN(DG8:DG35)</f>
        <v>532933.5</v>
      </c>
      <c r="DH37" s="23">
        <f>MEDIAN(DH8:DH35)</f>
        <v>26172.5</v>
      </c>
      <c r="DI37" s="24">
        <f>MEDIAN(DI8:DI35)</f>
        <v>3548</v>
      </c>
    </row>
    <row r="38" spans="1:113" s="8" customFormat="1" ht="15" thickBot="1" x14ac:dyDescent="0.4">
      <c r="B38" s="25"/>
      <c r="C38" s="26"/>
      <c r="D38" s="26"/>
      <c r="E38" s="26"/>
      <c r="F38" s="26"/>
      <c r="G38" s="26"/>
      <c r="H38" s="12" t="s">
        <v>285</v>
      </c>
      <c r="I38" s="13">
        <f>AVERAGE(I8:I35)</f>
        <v>199499.08635714283</v>
      </c>
      <c r="J38" s="13">
        <f>AVERAGE(J8:J35)</f>
        <v>145571.06171428569</v>
      </c>
      <c r="K38" s="13">
        <f>AVERAGE(K8:K35)</f>
        <v>106866.51735714285</v>
      </c>
      <c r="L38" s="13">
        <f>AVERAGE(L8:L35)</f>
        <v>209170.42432142855</v>
      </c>
      <c r="M38" s="13">
        <f>AVERAGE(M8:M35)</f>
        <v>98329.219750000004</v>
      </c>
      <c r="N38" s="13">
        <f>AVERAGE(N8:N35)</f>
        <v>67142.174535714294</v>
      </c>
      <c r="O38" s="13">
        <f>AVERAGE(O8:O35)</f>
        <v>242907.30564285716</v>
      </c>
      <c r="P38" s="13">
        <f>AVERAGE(P8:P35)</f>
        <v>128913.64285714286</v>
      </c>
      <c r="Q38" s="13">
        <f>AVERAGE(Q8:Q35)</f>
        <v>131068.85714285714</v>
      </c>
      <c r="R38" s="13">
        <f>AVERAGE(R8:R35)</f>
        <v>411111.04396428575</v>
      </c>
      <c r="S38" s="13">
        <f>AVERAGE(S8:S35)</f>
        <v>208076.18200000003</v>
      </c>
      <c r="T38" s="13">
        <f>AVERAGE(T8:T35)</f>
        <v>159673.49096428571</v>
      </c>
      <c r="U38" s="13">
        <f>AVERAGE(U8:U35)</f>
        <v>1052190.8385000001</v>
      </c>
      <c r="V38" s="13">
        <f>AVERAGE(V8:V35)</f>
        <v>986448.88532142865</v>
      </c>
      <c r="W38" s="13">
        <f>AVERAGE(W8:W35)</f>
        <v>882578.1892857143</v>
      </c>
      <c r="X38" s="13">
        <f>AVERAGE(X8:X35)</f>
        <v>300566.15603571432</v>
      </c>
      <c r="Y38" s="13">
        <f>AVERAGE(Y8:Y35)</f>
        <v>178263.08121428572</v>
      </c>
      <c r="Z38" s="13">
        <f>AVERAGE(Z8:Z35)</f>
        <v>142853.19824999999</v>
      </c>
      <c r="AA38" s="13">
        <f>AVERAGE(AA8:AA35)</f>
        <v>348104.83799999999</v>
      </c>
      <c r="AB38" s="13">
        <f>AVERAGE(AB8:AB35)</f>
        <v>186794.25457142858</v>
      </c>
      <c r="AC38" s="13">
        <f>AVERAGE(AC8:AC35)</f>
        <v>137431.95110714287</v>
      </c>
      <c r="AD38" s="13">
        <f>AVERAGE(AD8:AD35)</f>
        <v>139675.06307142857</v>
      </c>
      <c r="AE38" s="13">
        <f>AVERAGE(AE8:AE35)</f>
        <v>75115.07475</v>
      </c>
      <c r="AF38" s="13">
        <f>AVERAGE(AF8:AF35)</f>
        <v>55366.816178571433</v>
      </c>
      <c r="AG38" s="13">
        <f>AVERAGE(AG8:AG35)</f>
        <v>739689.62853571423</v>
      </c>
      <c r="AH38" s="13">
        <f>AVERAGE(AH8:AH35)</f>
        <v>789840.12482142856</v>
      </c>
      <c r="AI38" s="13">
        <f>AVERAGE(AI8:AI35)</f>
        <v>692671.82264285721</v>
      </c>
      <c r="AJ38" s="13">
        <f>AVERAGE(AJ8:AJ35)</f>
        <v>32332.830178571432</v>
      </c>
      <c r="AK38" s="13">
        <f>AVERAGE(AK8:AK35)</f>
        <v>31954.941571428575</v>
      </c>
      <c r="AL38" s="13">
        <f>AVERAGE(AL8:AL35)</f>
        <v>14753.329750000001</v>
      </c>
      <c r="AM38" s="13">
        <f>AVERAGE(AM8:AM35)</f>
        <v>31229.571428571428</v>
      </c>
      <c r="AN38" s="13">
        <f>AVERAGE(AN8:AN35)</f>
        <v>0</v>
      </c>
      <c r="AO38" s="13">
        <f>AVERAGE(AO8:AO35)</f>
        <v>0</v>
      </c>
      <c r="AP38" s="13">
        <f>AVERAGE(AP8:AP35)</f>
        <v>297487.60871428571</v>
      </c>
      <c r="AQ38" s="13">
        <f>AVERAGE(AQ8:AQ35)</f>
        <v>188327.2727142857</v>
      </c>
      <c r="AR38" s="13">
        <f>AVERAGE(AR8:AR35)</f>
        <v>170129.08603571428</v>
      </c>
      <c r="AS38" s="13">
        <f>AVERAGE(AS8:AS35)</f>
        <v>3537683.4812142858</v>
      </c>
      <c r="AT38" s="13">
        <f>AVERAGE(AT8:AT35)</f>
        <v>2048972.2673571429</v>
      </c>
      <c r="AU38" s="13">
        <f>AVERAGE(AU8:AU35)</f>
        <v>1494695.3134285714</v>
      </c>
      <c r="AV38" s="13">
        <f>AVERAGE(AV8:AV35)</f>
        <v>977825.00146428577</v>
      </c>
      <c r="AW38" s="13">
        <f>AVERAGE(AW8:AW35)</f>
        <v>672713.80617857142</v>
      </c>
      <c r="AX38" s="13">
        <f>AVERAGE(AX8:AX35)</f>
        <v>467993.10974999995</v>
      </c>
      <c r="AY38" s="13">
        <f>AVERAGE(AY8:AY35)</f>
        <v>622085.23032142862</v>
      </c>
      <c r="AZ38" s="13">
        <f>AVERAGE(AZ8:AZ35)</f>
        <v>474441.47489285714</v>
      </c>
      <c r="BA38" s="13">
        <f>AVERAGE(BA8:BA35)</f>
        <v>547936.79582142853</v>
      </c>
      <c r="BB38" s="13">
        <f>AVERAGE(BB8:BB35)</f>
        <v>140201.11700000003</v>
      </c>
      <c r="BC38" s="13">
        <f>AVERAGE(BC8:BC35)</f>
        <v>118293.73264285714</v>
      </c>
      <c r="BD38" s="13">
        <f>AVERAGE(BD8:BD35)</f>
        <v>129152.86596428571</v>
      </c>
      <c r="BE38" s="13">
        <f>AVERAGE(BE8:BE35)</f>
        <v>398734.36418518523</v>
      </c>
      <c r="BF38" s="13">
        <f>AVERAGE(BF8:BF35)</f>
        <v>345562.31364285713</v>
      </c>
      <c r="BG38" s="13">
        <f>AVERAGE(BG8:BG35)</f>
        <v>431748.42985714285</v>
      </c>
      <c r="BH38" s="13">
        <f>AVERAGE(BH8:BH35)</f>
        <v>2970617.9477499998</v>
      </c>
      <c r="BI38" s="13">
        <f>AVERAGE(BI8:BI35)</f>
        <v>2991791.5782142854</v>
      </c>
      <c r="BJ38" s="13">
        <f>AVERAGE(BJ8:BJ35)</f>
        <v>2687486.8747142856</v>
      </c>
      <c r="BK38" s="13">
        <f>AVERAGE(BK8:BK35)</f>
        <v>440118.18903571431</v>
      </c>
      <c r="BL38" s="13">
        <f>AVERAGE(BL8:BL35)</f>
        <v>343267.97275000002</v>
      </c>
      <c r="BM38" s="13">
        <f>AVERAGE(BM8:BM35)</f>
        <v>307650.19260714285</v>
      </c>
      <c r="BN38" s="13">
        <f>AVERAGE(BN8:BN35)</f>
        <v>-275537.27521428571</v>
      </c>
      <c r="BO38" s="13">
        <f>AVERAGE(BO8:BO35)</f>
        <v>-472024.28571428574</v>
      </c>
      <c r="BP38" s="13">
        <f>AVERAGE(BP8:BP35)</f>
        <v>-433188.35714285716</v>
      </c>
      <c r="BQ38" s="13">
        <f>AVERAGE(BQ8:BQ35)</f>
        <v>126269.50057142858</v>
      </c>
      <c r="BR38" s="13">
        <f>AVERAGE(BR8:BR35)</f>
        <v>18026.857142857141</v>
      </c>
      <c r="BS38" s="13">
        <f>AVERAGE(BS8:BS35)</f>
        <v>17946.785714285714</v>
      </c>
      <c r="BT38" s="13">
        <f>AVERAGE(BT8:BT35)</f>
        <v>-161407.87864285713</v>
      </c>
      <c r="BU38" s="13">
        <f>AVERAGE(BU8:BU35)</f>
        <v>-448037.92857142858</v>
      </c>
      <c r="BV38" s="13">
        <f>AVERAGE(BV8:BV35)</f>
        <v>-396291.21428571426</v>
      </c>
      <c r="BW38" s="13">
        <f>AVERAGE(BW8:BW35)</f>
        <v>33571.428571428572</v>
      </c>
      <c r="BX38" s="13">
        <f>AVERAGE(BX8:BX35)</f>
        <v>16142.857142857143</v>
      </c>
      <c r="BY38" s="13">
        <f>AVERAGE(BY8:BY35)</f>
        <v>115714.28571428571</v>
      </c>
      <c r="BZ38" s="13">
        <f>AVERAGE(BZ8:BZ35)</f>
        <v>-19628.894142857145</v>
      </c>
      <c r="CA38" s="13">
        <f>AVERAGE(CA8:CA35)</f>
        <v>-20867.37</v>
      </c>
      <c r="CB38" s="13">
        <f>AVERAGE(CB8:CB35)</f>
        <v>-19963.461535714283</v>
      </c>
      <c r="CC38" s="13">
        <f>AVERAGE(CC8:CC35)</f>
        <v>-204750.65021428568</v>
      </c>
      <c r="CD38" s="13">
        <f>AVERAGE(CD8:CD35)</f>
        <v>-2180.2456071428574</v>
      </c>
      <c r="CE38" s="13">
        <f>AVERAGE(CE8:CE35)</f>
        <v>1834.9117857142858</v>
      </c>
      <c r="CF38" s="13">
        <f>AVERAGE(CF8:CF35)</f>
        <v>-192194.95907142852</v>
      </c>
      <c r="CG38" s="13">
        <f>AVERAGE(CG8:CG35)</f>
        <v>-11993.687035714285</v>
      </c>
      <c r="CH38" s="13">
        <f>AVERAGE(CH8:CH35)</f>
        <v>-10978.192607142857</v>
      </c>
      <c r="CI38" s="13">
        <f>AVERAGE(CI8:CI35)</f>
        <v>62047.203214285713</v>
      </c>
      <c r="CJ38" s="13">
        <f>AVERAGE(CJ8:CJ35)</f>
        <v>-112216.64285714286</v>
      </c>
      <c r="CK38" s="13">
        <f>AVERAGE(CK8:CK35)</f>
        <v>-26390.142857142859</v>
      </c>
      <c r="CL38" s="13">
        <f>AVERAGE(CL8:CL35)</f>
        <v>363675.79592857143</v>
      </c>
      <c r="CM38" s="13">
        <f>AVERAGE(CM8:CM35)</f>
        <v>538795</v>
      </c>
      <c r="CN38" s="13">
        <f>AVERAGE(CN8:CN35)</f>
        <v>602730.92857142852</v>
      </c>
      <c r="CO38" s="13">
        <f>AVERAGE(CO8:CO35)</f>
        <v>124140.53057142858</v>
      </c>
      <c r="CP38" s="13">
        <f>AVERAGE(CP8:CP35)</f>
        <v>62953.571428571428</v>
      </c>
      <c r="CQ38" s="13">
        <f>AVERAGE(CQ8:CQ35)</f>
        <v>64061.857142857145</v>
      </c>
      <c r="CR38" s="13">
        <f>AVERAGE(CR8:CR35)</f>
        <v>267543.46092857147</v>
      </c>
      <c r="CS38" s="13">
        <f>AVERAGE(CS8:CS35)</f>
        <v>464120</v>
      </c>
      <c r="CT38" s="13">
        <f>AVERAGE(CT8:CT35)</f>
        <v>529759.78571428568</v>
      </c>
      <c r="CU38" s="13">
        <f>AVERAGE(CU8:CU35)</f>
        <v>14.928571428571429</v>
      </c>
      <c r="CV38" s="13">
        <f>AVERAGE(CV8:CV35)</f>
        <v>14.632</v>
      </c>
      <c r="CW38" s="13">
        <f>AVERAGE(CW8:CW35)</f>
        <v>14.375</v>
      </c>
      <c r="CX38" s="13">
        <f>AVERAGE(CX8:CX35)</f>
        <v>163320.1496296296</v>
      </c>
      <c r="CY38" s="13">
        <f>AVERAGE(CY8:CY35)</f>
        <v>49982.857142857145</v>
      </c>
      <c r="CZ38" s="13">
        <f>AVERAGE(CZ8:CZ35)</f>
        <v>48325.142857142855</v>
      </c>
      <c r="DA38" s="13">
        <f>AVERAGE(DA8:DA35)</f>
        <v>332928.14285714284</v>
      </c>
      <c r="DB38" s="13">
        <f>AVERAGE(DB8:DB35)</f>
        <v>99433</v>
      </c>
      <c r="DC38" s="13">
        <f>AVERAGE(DC8:DC35)</f>
        <v>99801.428571428565</v>
      </c>
      <c r="DD38" s="13">
        <f>AVERAGE(DD8:DD35)</f>
        <v>98535.294928571442</v>
      </c>
      <c r="DE38" s="13">
        <f>AVERAGE(DE8:DE35)</f>
        <v>31446</v>
      </c>
      <c r="DF38" s="13">
        <f>AVERAGE(DF8:DF35)</f>
        <v>29849.071428571428</v>
      </c>
      <c r="DG38" s="13">
        <f>AVERAGE(DG8:DG35)</f>
        <v>1457262.3525000003</v>
      </c>
      <c r="DH38" s="13">
        <f>AVERAGE(DH8:DH35)</f>
        <v>783831</v>
      </c>
      <c r="DI38" s="27">
        <f>AVERAGE(DI8:DI35)</f>
        <v>754250.28571428568</v>
      </c>
    </row>
    <row r="39" spans="1:113" x14ac:dyDescent="0.35">
      <c r="AF39" s="8"/>
      <c r="AG39" s="9"/>
      <c r="AH39" s="9"/>
      <c r="AI39" s="9"/>
    </row>
    <row r="40" spans="1:113" x14ac:dyDescent="0.35">
      <c r="AF40" s="8"/>
    </row>
    <row r="41" spans="1:113" x14ac:dyDescent="0.35">
      <c r="AF41" s="8"/>
      <c r="AG41" s="7"/>
      <c r="AH41" s="7"/>
      <c r="AI41" s="7"/>
    </row>
    <row r="42" spans="1:113" x14ac:dyDescent="0.35">
      <c r="AF42" s="8"/>
    </row>
    <row r="43" spans="1:113" x14ac:dyDescent="0.35">
      <c r="AF43" s="8"/>
      <c r="AG43" s="7"/>
      <c r="AH43" s="7"/>
      <c r="AI43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Sólveig Ástudóttir Daðadóttir</dc:creator>
  <cp:lastModifiedBy>Sólveig Ástudóttir Daðadóttir</cp:lastModifiedBy>
  <dcterms:created xsi:type="dcterms:W3CDTF">2024-10-17T22:06:24Z</dcterms:created>
  <dcterms:modified xsi:type="dcterms:W3CDTF">2024-10-21T10:00:22Z</dcterms:modified>
</cp:coreProperties>
</file>